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pimon.b\Desktop\"/>
    </mc:Choice>
  </mc:AlternateContent>
  <xr:revisionPtr revIDLastSave="0" documentId="13_ncr:1_{9FF84440-59CD-4871-ABEC-AA06AFDC5AD1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ข้อมูลทั่วไป" sheetId="1" r:id="rId1"/>
    <sheet name="องค์ประกอบที่1" sheetId="3" r:id="rId2"/>
    <sheet name="องค์ประกอบที่2" sheetId="4" r:id="rId3"/>
    <sheet name="องค์ประกอบที่3" sheetId="5" r:id="rId4"/>
    <sheet name="องค์ประกอบที่4" sheetId="6" r:id="rId5"/>
    <sheet name="สรุปผลการประเมิน" sheetId="2" r:id="rId6"/>
  </sheets>
  <definedNames>
    <definedName name="_Hlk106888990" localSheetId="0">ข้อมูลทั่วไป!$A$14</definedName>
    <definedName name="_Hlk106888990" localSheetId="5">สรุปผลการประเมิน!#REF!</definedName>
    <definedName name="_xlnm.Print_Area" localSheetId="5">สรุปผลการประเมิน!$A$1:$H$45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2" l="1"/>
  <c r="B42" i="2"/>
  <c r="B41" i="2"/>
  <c r="B40" i="2"/>
  <c r="B39" i="2"/>
  <c r="G9" i="2" l="1"/>
  <c r="G10" i="2"/>
  <c r="G11" i="2"/>
  <c r="E123" i="3" l="1"/>
  <c r="F123" i="3"/>
  <c r="G123" i="3"/>
  <c r="H123" i="3"/>
  <c r="I123" i="3"/>
  <c r="J123" i="3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19" i="2"/>
  <c r="B18" i="2"/>
  <c r="B17" i="2"/>
  <c r="B16" i="2"/>
  <c r="B15" i="2"/>
  <c r="B12" i="2"/>
  <c r="B11" i="2"/>
  <c r="B10" i="2"/>
  <c r="B9" i="2"/>
  <c r="B8" i="2"/>
  <c r="B6" i="2"/>
  <c r="F5" i="2"/>
  <c r="B5" i="2"/>
  <c r="J170" i="3"/>
  <c r="I170" i="3"/>
  <c r="H170" i="3"/>
  <c r="G170" i="3"/>
  <c r="F170" i="3"/>
  <c r="E170" i="3"/>
  <c r="J167" i="3"/>
  <c r="I167" i="3"/>
  <c r="H167" i="3"/>
  <c r="G167" i="3"/>
  <c r="F167" i="3"/>
  <c r="E167" i="3"/>
  <c r="J164" i="3"/>
  <c r="I164" i="3"/>
  <c r="H164" i="3"/>
  <c r="G164" i="3"/>
  <c r="F164" i="3"/>
  <c r="E164" i="3"/>
  <c r="J161" i="3"/>
  <c r="I161" i="3"/>
  <c r="H161" i="3"/>
  <c r="G161" i="3"/>
  <c r="F161" i="3"/>
  <c r="E161" i="3"/>
  <c r="J157" i="3"/>
  <c r="I157" i="3"/>
  <c r="H157" i="3"/>
  <c r="G157" i="3"/>
  <c r="F157" i="3"/>
  <c r="E157" i="3"/>
  <c r="J136" i="3"/>
  <c r="I136" i="3"/>
  <c r="H136" i="3"/>
  <c r="G136" i="3"/>
  <c r="F136" i="3"/>
  <c r="E136" i="3"/>
  <c r="J133" i="3"/>
  <c r="I133" i="3"/>
  <c r="H133" i="3"/>
  <c r="G133" i="3"/>
  <c r="F133" i="3"/>
  <c r="E133" i="3"/>
  <c r="J130" i="3"/>
  <c r="I130" i="3"/>
  <c r="H130" i="3"/>
  <c r="G130" i="3"/>
  <c r="F130" i="3"/>
  <c r="E130" i="3"/>
  <c r="J127" i="3"/>
  <c r="I127" i="3"/>
  <c r="H127" i="3"/>
  <c r="G127" i="3"/>
  <c r="F127" i="3"/>
  <c r="E127" i="3"/>
  <c r="J102" i="3"/>
  <c r="I102" i="3"/>
  <c r="H102" i="3"/>
  <c r="G102" i="3"/>
  <c r="F102" i="3"/>
  <c r="E102" i="3"/>
  <c r="J99" i="3"/>
  <c r="I99" i="3"/>
  <c r="H99" i="3"/>
  <c r="G99" i="3"/>
  <c r="F99" i="3"/>
  <c r="E99" i="3"/>
  <c r="J96" i="3"/>
  <c r="I96" i="3"/>
  <c r="H96" i="3"/>
  <c r="G96" i="3"/>
  <c r="F96" i="3"/>
  <c r="E96" i="3"/>
  <c r="J93" i="3"/>
  <c r="I93" i="3"/>
  <c r="H93" i="3"/>
  <c r="G93" i="3"/>
  <c r="F93" i="3"/>
  <c r="E93" i="3"/>
  <c r="J89" i="3"/>
  <c r="I89" i="3"/>
  <c r="H89" i="3"/>
  <c r="G89" i="3"/>
  <c r="F89" i="3"/>
  <c r="E89" i="3"/>
  <c r="J68" i="3"/>
  <c r="I68" i="3"/>
  <c r="H68" i="3"/>
  <c r="G68" i="3"/>
  <c r="F68" i="3"/>
  <c r="E68" i="3"/>
  <c r="J65" i="3"/>
  <c r="I65" i="3"/>
  <c r="H65" i="3"/>
  <c r="G65" i="3"/>
  <c r="F65" i="3"/>
  <c r="E65" i="3"/>
  <c r="J62" i="3"/>
  <c r="I62" i="3"/>
  <c r="H62" i="3"/>
  <c r="G62" i="3"/>
  <c r="F62" i="3"/>
  <c r="E62" i="3"/>
  <c r="J59" i="3"/>
  <c r="I59" i="3"/>
  <c r="H59" i="3"/>
  <c r="G59" i="3"/>
  <c r="F59" i="3"/>
  <c r="E59" i="3"/>
  <c r="J55" i="3"/>
  <c r="I55" i="3"/>
  <c r="H55" i="3"/>
  <c r="G55" i="3"/>
  <c r="F55" i="3"/>
  <c r="E55" i="3"/>
  <c r="J34" i="3"/>
  <c r="I34" i="3"/>
  <c r="H34" i="3"/>
  <c r="G34" i="3"/>
  <c r="F34" i="3"/>
  <c r="E34" i="3"/>
  <c r="J31" i="3"/>
  <c r="I31" i="3"/>
  <c r="H31" i="3"/>
  <c r="G31" i="3"/>
  <c r="F31" i="3"/>
  <c r="E31" i="3"/>
  <c r="J28" i="3"/>
  <c r="I28" i="3"/>
  <c r="H28" i="3"/>
  <c r="G28" i="3"/>
  <c r="F28" i="3"/>
  <c r="E28" i="3"/>
  <c r="J25" i="3"/>
  <c r="I25" i="3"/>
  <c r="H25" i="3"/>
  <c r="G25" i="3"/>
  <c r="F25" i="3"/>
  <c r="E25" i="3"/>
  <c r="J21" i="3"/>
  <c r="I21" i="3"/>
  <c r="H21" i="3"/>
  <c r="G21" i="3"/>
  <c r="F21" i="3"/>
  <c r="E21" i="3"/>
  <c r="E19" i="6"/>
  <c r="E38" i="6"/>
  <c r="J95" i="6"/>
  <c r="I95" i="6"/>
  <c r="H95" i="6"/>
  <c r="G95" i="6"/>
  <c r="F95" i="6"/>
  <c r="E95" i="6"/>
  <c r="J76" i="6"/>
  <c r="I76" i="6"/>
  <c r="H76" i="6"/>
  <c r="G76" i="6"/>
  <c r="F76" i="6"/>
  <c r="E76" i="6"/>
  <c r="J57" i="6"/>
  <c r="I57" i="6"/>
  <c r="H57" i="6"/>
  <c r="G57" i="6"/>
  <c r="F57" i="6"/>
  <c r="E57" i="6"/>
  <c r="J38" i="6"/>
  <c r="I38" i="6"/>
  <c r="H38" i="6"/>
  <c r="G38" i="6"/>
  <c r="F38" i="6"/>
  <c r="J19" i="6"/>
  <c r="I19" i="6"/>
  <c r="H19" i="6"/>
  <c r="G19" i="6"/>
  <c r="F19" i="6"/>
  <c r="E21" i="5"/>
  <c r="J360" i="5"/>
  <c r="I360" i="5"/>
  <c r="H360" i="5"/>
  <c r="G360" i="5"/>
  <c r="F360" i="5"/>
  <c r="E360" i="5"/>
  <c r="J357" i="5"/>
  <c r="I357" i="5"/>
  <c r="H357" i="5"/>
  <c r="G357" i="5"/>
  <c r="F357" i="5"/>
  <c r="E357" i="5"/>
  <c r="J336" i="5"/>
  <c r="I336" i="5"/>
  <c r="H336" i="5"/>
  <c r="G336" i="5"/>
  <c r="F336" i="5"/>
  <c r="E336" i="5"/>
  <c r="J333" i="5"/>
  <c r="I333" i="5"/>
  <c r="H333" i="5"/>
  <c r="G333" i="5"/>
  <c r="F333" i="5"/>
  <c r="E333" i="5"/>
  <c r="J312" i="5"/>
  <c r="I312" i="5"/>
  <c r="H312" i="5"/>
  <c r="G312" i="5"/>
  <c r="F312" i="5"/>
  <c r="E312" i="5"/>
  <c r="J309" i="5"/>
  <c r="I309" i="5"/>
  <c r="H309" i="5"/>
  <c r="G309" i="5"/>
  <c r="F309" i="5"/>
  <c r="E309" i="5"/>
  <c r="J288" i="5"/>
  <c r="I288" i="5"/>
  <c r="H288" i="5"/>
  <c r="G288" i="5"/>
  <c r="F288" i="5"/>
  <c r="E288" i="5"/>
  <c r="J285" i="5"/>
  <c r="I285" i="5"/>
  <c r="H285" i="5"/>
  <c r="G285" i="5"/>
  <c r="F285" i="5"/>
  <c r="E285" i="5"/>
  <c r="J264" i="5"/>
  <c r="I264" i="5"/>
  <c r="H264" i="5"/>
  <c r="G264" i="5"/>
  <c r="F264" i="5"/>
  <c r="E264" i="5"/>
  <c r="J261" i="5"/>
  <c r="I261" i="5"/>
  <c r="H261" i="5"/>
  <c r="G261" i="5"/>
  <c r="F261" i="5"/>
  <c r="E261" i="5"/>
  <c r="J240" i="5"/>
  <c r="I240" i="5"/>
  <c r="H240" i="5"/>
  <c r="G240" i="5"/>
  <c r="F240" i="5"/>
  <c r="E240" i="5"/>
  <c r="J237" i="5"/>
  <c r="I237" i="5"/>
  <c r="H237" i="5"/>
  <c r="G237" i="5"/>
  <c r="F237" i="5"/>
  <c r="E237" i="5"/>
  <c r="J216" i="5"/>
  <c r="I216" i="5"/>
  <c r="H216" i="5"/>
  <c r="G216" i="5"/>
  <c r="F216" i="5"/>
  <c r="E216" i="5"/>
  <c r="J213" i="5"/>
  <c r="I213" i="5"/>
  <c r="H213" i="5"/>
  <c r="G213" i="5"/>
  <c r="F213" i="5"/>
  <c r="E213" i="5"/>
  <c r="J192" i="5"/>
  <c r="I192" i="5"/>
  <c r="H192" i="5"/>
  <c r="G192" i="5"/>
  <c r="F192" i="5"/>
  <c r="E192" i="5"/>
  <c r="J189" i="5"/>
  <c r="I189" i="5"/>
  <c r="H189" i="5"/>
  <c r="G189" i="5"/>
  <c r="F189" i="5"/>
  <c r="E189" i="5"/>
  <c r="J168" i="5"/>
  <c r="I168" i="5"/>
  <c r="H168" i="5"/>
  <c r="G168" i="5"/>
  <c r="F168" i="5"/>
  <c r="E168" i="5"/>
  <c r="J165" i="5"/>
  <c r="I165" i="5"/>
  <c r="H165" i="5"/>
  <c r="G165" i="5"/>
  <c r="F165" i="5"/>
  <c r="E165" i="5"/>
  <c r="J144" i="5"/>
  <c r="I144" i="5"/>
  <c r="H144" i="5"/>
  <c r="G144" i="5"/>
  <c r="F144" i="5"/>
  <c r="E144" i="5"/>
  <c r="J141" i="5"/>
  <c r="I141" i="5"/>
  <c r="H141" i="5"/>
  <c r="G141" i="5"/>
  <c r="F141" i="5"/>
  <c r="E141" i="5"/>
  <c r="J120" i="5"/>
  <c r="I120" i="5"/>
  <c r="H120" i="5"/>
  <c r="G120" i="5"/>
  <c r="F120" i="5"/>
  <c r="E120" i="5"/>
  <c r="J117" i="5"/>
  <c r="I117" i="5"/>
  <c r="H117" i="5"/>
  <c r="G117" i="5"/>
  <c r="F117" i="5"/>
  <c r="E117" i="5"/>
  <c r="J96" i="5"/>
  <c r="I96" i="5"/>
  <c r="H96" i="5"/>
  <c r="G96" i="5"/>
  <c r="F96" i="5"/>
  <c r="E96" i="5"/>
  <c r="J93" i="5"/>
  <c r="I93" i="5"/>
  <c r="H93" i="5"/>
  <c r="G93" i="5"/>
  <c r="F93" i="5"/>
  <c r="E93" i="5"/>
  <c r="J72" i="5"/>
  <c r="I72" i="5"/>
  <c r="H72" i="5"/>
  <c r="G72" i="5"/>
  <c r="F72" i="5"/>
  <c r="E72" i="5"/>
  <c r="J69" i="5"/>
  <c r="I69" i="5"/>
  <c r="H69" i="5"/>
  <c r="G69" i="5"/>
  <c r="F69" i="5"/>
  <c r="E69" i="5"/>
  <c r="J48" i="5"/>
  <c r="I48" i="5"/>
  <c r="H48" i="5"/>
  <c r="G48" i="5"/>
  <c r="F48" i="5"/>
  <c r="E48" i="5"/>
  <c r="J45" i="5"/>
  <c r="I45" i="5"/>
  <c r="H45" i="5"/>
  <c r="G45" i="5"/>
  <c r="F45" i="5"/>
  <c r="E45" i="5"/>
  <c r="J24" i="5"/>
  <c r="I24" i="5"/>
  <c r="H24" i="5"/>
  <c r="G24" i="5"/>
  <c r="F24" i="5"/>
  <c r="E24" i="5"/>
  <c r="J21" i="5"/>
  <c r="I21" i="5"/>
  <c r="H21" i="5"/>
  <c r="G21" i="5"/>
  <c r="F21" i="5"/>
  <c r="E29" i="4"/>
  <c r="J240" i="4"/>
  <c r="I240" i="4"/>
  <c r="H240" i="4"/>
  <c r="G240" i="4"/>
  <c r="F240" i="4"/>
  <c r="E240" i="4"/>
  <c r="J234" i="4"/>
  <c r="I234" i="4"/>
  <c r="H234" i="4"/>
  <c r="G234" i="4"/>
  <c r="F234" i="4"/>
  <c r="E234" i="4"/>
  <c r="J226" i="4"/>
  <c r="I226" i="4"/>
  <c r="H226" i="4"/>
  <c r="G226" i="4"/>
  <c r="F226" i="4"/>
  <c r="E226" i="4"/>
  <c r="J221" i="4"/>
  <c r="I221" i="4"/>
  <c r="H221" i="4"/>
  <c r="G221" i="4"/>
  <c r="F221" i="4"/>
  <c r="E221" i="4"/>
  <c r="J192" i="4"/>
  <c r="I192" i="4"/>
  <c r="H192" i="4"/>
  <c r="G192" i="4"/>
  <c r="F192" i="4"/>
  <c r="E192" i="4"/>
  <c r="J186" i="4"/>
  <c r="I186" i="4"/>
  <c r="H186" i="4"/>
  <c r="G186" i="4"/>
  <c r="F186" i="4"/>
  <c r="E186" i="4"/>
  <c r="J178" i="4"/>
  <c r="I178" i="4"/>
  <c r="H178" i="4"/>
  <c r="G178" i="4"/>
  <c r="F178" i="4"/>
  <c r="E178" i="4"/>
  <c r="J173" i="4"/>
  <c r="I173" i="4"/>
  <c r="H173" i="4"/>
  <c r="G173" i="4"/>
  <c r="F173" i="4"/>
  <c r="E173" i="4"/>
  <c r="J144" i="4"/>
  <c r="I144" i="4"/>
  <c r="H144" i="4"/>
  <c r="G144" i="4"/>
  <c r="F144" i="4"/>
  <c r="E144" i="4"/>
  <c r="J138" i="4"/>
  <c r="I138" i="4"/>
  <c r="H138" i="4"/>
  <c r="G138" i="4"/>
  <c r="F138" i="4"/>
  <c r="E138" i="4"/>
  <c r="J130" i="4"/>
  <c r="I130" i="4"/>
  <c r="H130" i="4"/>
  <c r="G130" i="4"/>
  <c r="F130" i="4"/>
  <c r="E130" i="4"/>
  <c r="J125" i="4"/>
  <c r="I125" i="4"/>
  <c r="H125" i="4"/>
  <c r="G125" i="4"/>
  <c r="F125" i="4"/>
  <c r="E125" i="4"/>
  <c r="J96" i="4"/>
  <c r="I96" i="4"/>
  <c r="H96" i="4"/>
  <c r="G96" i="4"/>
  <c r="F96" i="4"/>
  <c r="E96" i="4"/>
  <c r="J90" i="4"/>
  <c r="I90" i="4"/>
  <c r="H90" i="4"/>
  <c r="G90" i="4"/>
  <c r="F90" i="4"/>
  <c r="E90" i="4"/>
  <c r="J82" i="4"/>
  <c r="I82" i="4"/>
  <c r="H82" i="4"/>
  <c r="G82" i="4"/>
  <c r="F82" i="4"/>
  <c r="E82" i="4"/>
  <c r="J77" i="4"/>
  <c r="I77" i="4"/>
  <c r="H77" i="4"/>
  <c r="G77" i="4"/>
  <c r="F77" i="4"/>
  <c r="E77" i="4"/>
  <c r="E48" i="4"/>
  <c r="E34" i="4"/>
  <c r="J48" i="4"/>
  <c r="I48" i="4"/>
  <c r="H48" i="4"/>
  <c r="G48" i="4"/>
  <c r="F48" i="4"/>
  <c r="J34" i="4"/>
  <c r="J42" i="4"/>
  <c r="I42" i="4"/>
  <c r="H42" i="4"/>
  <c r="G42" i="4"/>
  <c r="F42" i="4"/>
  <c r="E42" i="4"/>
  <c r="G34" i="4"/>
  <c r="F29" i="4"/>
  <c r="G29" i="4"/>
  <c r="H29" i="4"/>
  <c r="I29" i="4"/>
  <c r="J29" i="4"/>
  <c r="E241" i="4" l="1"/>
  <c r="E242" i="4" s="1"/>
  <c r="G19" i="2" s="1"/>
  <c r="I19" i="2" s="1"/>
  <c r="E193" i="4"/>
  <c r="E194" i="4" s="1"/>
  <c r="G18" i="2" s="1"/>
  <c r="I18" i="2" s="1"/>
  <c r="E145" i="4"/>
  <c r="E146" i="4" s="1"/>
  <c r="G17" i="2" s="1"/>
  <c r="I17" i="2" s="1"/>
  <c r="E97" i="4"/>
  <c r="E98" i="4" s="1"/>
  <c r="G16" i="2" s="1"/>
  <c r="I16" i="2" s="1"/>
  <c r="E103" i="3"/>
  <c r="E104" i="3" s="1"/>
  <c r="I10" i="2" s="1"/>
  <c r="E39" i="6"/>
  <c r="E40" i="6" s="1"/>
  <c r="G40" i="2" s="1"/>
  <c r="I40" i="2" s="1"/>
  <c r="E96" i="6"/>
  <c r="E97" i="6" s="1"/>
  <c r="G43" i="2" s="1"/>
  <c r="I43" i="2" s="1"/>
  <c r="E58" i="6"/>
  <c r="E59" i="6" s="1"/>
  <c r="G41" i="2" s="1"/>
  <c r="I41" i="2" s="1"/>
  <c r="E49" i="5"/>
  <c r="E50" i="5" s="1"/>
  <c r="G23" i="2" s="1"/>
  <c r="E73" i="5"/>
  <c r="E74" i="5" s="1"/>
  <c r="G24" i="2" s="1"/>
  <c r="I24" i="2" s="1"/>
  <c r="E97" i="5"/>
  <c r="E98" i="5" s="1"/>
  <c r="G25" i="2" s="1"/>
  <c r="I25" i="2" s="1"/>
  <c r="E121" i="5"/>
  <c r="E122" i="5" s="1"/>
  <c r="G26" i="2" s="1"/>
  <c r="I26" i="2" s="1"/>
  <c r="E145" i="5"/>
  <c r="E146" i="5" s="1"/>
  <c r="G27" i="2" s="1"/>
  <c r="I27" i="2" s="1"/>
  <c r="E169" i="5"/>
  <c r="E170" i="5" s="1"/>
  <c r="G28" i="2" s="1"/>
  <c r="I28" i="2" s="1"/>
  <c r="E193" i="5"/>
  <c r="E194" i="5" s="1"/>
  <c r="G29" i="2" s="1"/>
  <c r="I29" i="2" s="1"/>
  <c r="E217" i="5"/>
  <c r="E218" i="5" s="1"/>
  <c r="G30" i="2" s="1"/>
  <c r="I30" i="2" s="1"/>
  <c r="E241" i="5"/>
  <c r="E242" i="5" s="1"/>
  <c r="G31" i="2" s="1"/>
  <c r="I31" i="2" s="1"/>
  <c r="E265" i="5"/>
  <c r="E266" i="5" s="1"/>
  <c r="G32" i="2" s="1"/>
  <c r="I32" i="2" s="1"/>
  <c r="E289" i="5"/>
  <c r="E290" i="5" s="1"/>
  <c r="G33" i="2" s="1"/>
  <c r="I33" i="2" s="1"/>
  <c r="E313" i="5"/>
  <c r="E314" i="5" s="1"/>
  <c r="G34" i="2" s="1"/>
  <c r="I34" i="2" s="1"/>
  <c r="E337" i="5"/>
  <c r="E338" i="5" s="1"/>
  <c r="G35" i="2" s="1"/>
  <c r="I35" i="2" s="1"/>
  <c r="E171" i="3"/>
  <c r="E172" i="3" s="1"/>
  <c r="G12" i="2" s="1"/>
  <c r="I12" i="2" s="1"/>
  <c r="E69" i="3"/>
  <c r="E70" i="3" s="1"/>
  <c r="I9" i="2" s="1"/>
  <c r="E137" i="3"/>
  <c r="E138" i="3" s="1"/>
  <c r="I11" i="2" s="1"/>
  <c r="E35" i="3"/>
  <c r="E36" i="3" s="1"/>
  <c r="E77" i="6"/>
  <c r="E78" i="6" s="1"/>
  <c r="G42" i="2" s="1"/>
  <c r="I42" i="2" s="1"/>
  <c r="E20" i="6"/>
  <c r="E21" i="6" s="1"/>
  <c r="G39" i="2" s="1"/>
  <c r="I39" i="2" s="1"/>
  <c r="E361" i="5"/>
  <c r="E362" i="5" s="1"/>
  <c r="G36" i="2" s="1"/>
  <c r="I36" i="2" s="1"/>
  <c r="E25" i="5"/>
  <c r="E26" i="5" s="1"/>
  <c r="G8" i="2" l="1"/>
  <c r="I8" i="2" s="1"/>
  <c r="F13" i="2" s="1"/>
  <c r="L39" i="2" s="1"/>
  <c r="F44" i="2"/>
  <c r="L42" i="2" s="1"/>
  <c r="I23" i="2"/>
  <c r="G22" i="2"/>
  <c r="I22" i="2" s="1"/>
  <c r="F34" i="4"/>
  <c r="F37" i="2" l="1"/>
  <c r="L41" i="2" s="1"/>
  <c r="H34" i="4"/>
  <c r="I34" i="4"/>
  <c r="E49" i="4" l="1"/>
  <c r="E50" i="4" s="1"/>
  <c r="G15" i="2" s="1"/>
  <c r="I15" i="2" s="1"/>
  <c r="F20" i="2" s="1"/>
  <c r="L40" i="2" s="1"/>
  <c r="A45" i="2" s="1"/>
</calcChain>
</file>

<file path=xl/sharedStrings.xml><?xml version="1.0" encoding="utf-8"?>
<sst xmlns="http://schemas.openxmlformats.org/spreadsheetml/2006/main" count="1157" uniqueCount="126">
  <si>
    <t>แบบประเมิน</t>
  </si>
  <si>
    <t>เกณฑ์ตำบลมหัศจรรย์ 1,000 วัน Plus สู่ 2,500 วัน</t>
  </si>
  <si>
    <t>ตำแหน่ง</t>
  </si>
  <si>
    <t>หน่วยงาน</t>
  </si>
  <si>
    <t>โทรศัพท์</t>
  </si>
  <si>
    <t xml:space="preserve">ID Line </t>
  </si>
  <si>
    <t>E-mail</t>
  </si>
  <si>
    <t>ข้อมูลหน่วยงานระดับตำบล</t>
  </si>
  <si>
    <t>ตำบล</t>
  </si>
  <si>
    <t>อำเภอ</t>
  </si>
  <si>
    <t>จังหวัด</t>
  </si>
  <si>
    <t xml:space="preserve">1. องค์กรปกครองส่วนท้องถิ่น </t>
  </si>
  <si>
    <t>2. สถานบริการสาธารณสุข</t>
  </si>
  <si>
    <t>3. สถานพัฒนาเด็กปฐมวัย</t>
  </si>
  <si>
    <t xml:space="preserve">4. ทีมพัฒนาเด็กและครอบครัว ระดับตำบล </t>
  </si>
  <si>
    <t>จำนวน</t>
  </si>
  <si>
    <t>แห่ง</t>
  </si>
  <si>
    <t>ทีม</t>
  </si>
  <si>
    <t>องค์ประกอบที่ 1 กลไกการขับเคลื่อนแบบบูรณาการ</t>
  </si>
  <si>
    <t>(ผู้ประเมินตนเอง : ผู้แทนองค์กรปกครองส่วนท้องถิ่น ระดับตำบล)</t>
  </si>
  <si>
    <t>ชื่อองค์กรปกครองส่วนท้องถิ่น</t>
  </si>
  <si>
    <t>ที่อยู่</t>
  </si>
  <si>
    <t>รหัสไปรษณีย์</t>
  </si>
  <si>
    <t>โทรสาร</t>
  </si>
  <si>
    <r>
      <t>ผู้ตอบแบบประเมิน</t>
    </r>
    <r>
      <rPr>
        <sz val="16"/>
        <color theme="1"/>
        <rFont val="TH SarabunPSK"/>
        <family val="2"/>
      </rPr>
      <t xml:space="preserve"> ชื่อ - สกุล</t>
    </r>
  </si>
  <si>
    <t>ID Line</t>
  </si>
  <si>
    <t xml:space="preserve">E-mail </t>
  </si>
  <si>
    <r>
      <t>วันที่ประเมิน</t>
    </r>
    <r>
      <rPr>
        <sz val="16"/>
        <color theme="1"/>
        <rFont val="TH SarabunPSK"/>
        <family val="2"/>
      </rPr>
      <t xml:space="preserve"> </t>
    </r>
  </si>
  <si>
    <t>องค์ประกอบ/ตัวชี้วัด</t>
  </si>
  <si>
    <t>ระดับคะแนนการประเมิน</t>
  </si>
  <si>
    <t>1.1 ประกาศและสื่อสารนโยบายการดำเนินงาน/มาตรการทางสังคม</t>
  </si>
  <si>
    <t>1.2 คำสั่งคณะกรรมการ/คณะทำงาน/ทีมพัฒนาเด็กและครอบครัวระดับตำบล ที่มาจากภาคีเครือข่ายทุกภาคส่วน</t>
  </si>
  <si>
    <t>2. การดำเนินงานในรูปแบบคณะกรรมการ/คณะทำงาน/ทีม อย่างมีส่วนร่วมของภาคีเครือข่าย</t>
  </si>
  <si>
    <t>2.1 การประชุมคณะกรรมการ คณะทำงาน/ทีมพัฒนาเด็กและครอบครัวระดับตำบล</t>
  </si>
  <si>
    <t>2.2 การพัฒนาศักยภาพบุคลากร/แกนนำชุมชน/อาสาสมัครระดับตำบล/ทีมพัฒนาเด็กและครอบครัวระดับตำบล ที่สอดคล้องกับนโยบายตำบลมหัศจรรย์ 1,000 วัน Plus สู่ 2,500 วัน</t>
  </si>
  <si>
    <t>3.1 แผนงาน/โครงการ/กิจกรรมส่งเสริมสุขภาพและแก้ไขปัญหาของสตรีและเด็กปฐมวัยโดยการบูรณาการกับภาคีเครือข่าย</t>
  </si>
  <si>
    <t>3.2 ส่งเสริมให้มีกิจกรรม กิน กอด เล่น เล่า นอน เฝ้าดูฟัน ตามนโยบายมหัศจรรย์ 1,000 วัน Plus สู่ 2,500 วัน ระดับตำบล</t>
  </si>
  <si>
    <t>3.3 มีพื้นที่ส่งเสริมการเล่นของเด็กในชุมชน/สนับสนุน</t>
  </si>
  <si>
    <t>4. กำกับติดตามและประเมินผล</t>
  </si>
  <si>
    <t>กำกับ ติดตาม และประเมินผลโครงการ</t>
  </si>
  <si>
    <t>คะแนนที่ได้</t>
  </si>
  <si>
    <t>คะแนน</t>
  </si>
  <si>
    <t>องค์ประกอบที่ 2 การพัฒนาคุณภาพงานบริการสาธารณสุขและงานบริการด้านสังคม</t>
  </si>
  <si>
    <t>(ผู้ประเมินตนเอง : ผู้แทนคลินิกฝากครรภ์ (ANC) และคลินิกเด็กสุขภาพดี (WCC) ระดับตำบล)</t>
  </si>
  <si>
    <t>ชื่อสถานบริการสาธารณสุข</t>
  </si>
  <si>
    <t>ผู้ตอบแบบประเมิน</t>
  </si>
  <si>
    <t>งานที่รับผิดชอบ</t>
  </si>
  <si>
    <t>1. พัฒนางานคลินิกฝากครรภ์ (ANC) คุณภาพ</t>
  </si>
  <si>
    <t>1.1 การคัดกรองความเสี่ยงและฝากครรภ์คุณภาพ</t>
  </si>
  <si>
    <t>1.2 การส่งเสริมโภชนาการหญิงตั้งครรภ์</t>
  </si>
  <si>
    <t>1.3 การส่งเสริมสุขภาพช่องปากหญิงตั้งครรภ์</t>
  </si>
  <si>
    <t>1.4 กิจกรรมโรงเรียนพ่อแม่</t>
  </si>
  <si>
    <t>1.5 ข้อมูลของหญิงตั้งครรภ์</t>
  </si>
  <si>
    <t>ผลลัพธ์การดำเนินงาน (Outcome) ข้อ 1.6 - 1.8 คะแนนที่ได้คูณด้วย 2.5</t>
  </si>
  <si>
    <t>1.6 ร้อยละโลหิตจางในหญิงตั้งครรภ์</t>
  </si>
  <si>
    <t>1.7 ร้อยละของทารกแรกเกิดน้ำหนักน้อยกว่า 2,500 กรัม</t>
  </si>
  <si>
    <t>1.8 ร้อยละการฝากครรภ์ครบตามเกณฑ์ฝากครรภ์คุณภาพ</t>
  </si>
  <si>
    <t>2. พัฒนางานคลินิกเด็กสุขภาพดี (WCC) คุณภาพ</t>
  </si>
  <si>
    <t>2.1 การเฝ้าระวังและส่งเสริมการเจริญเติบโตเด็กปฐมวัย</t>
  </si>
  <si>
    <t>2.2 การส่งเสริมการเลี้ยงลูกด้วยนมแม่ โภชนาการของ
หญิงให้นมบุตรและเด็กปฐมวัย</t>
  </si>
  <si>
    <t>2.3 การคัดกรองและส่งเสริมพัฒนาการเด็กปฐมวัย</t>
  </si>
  <si>
    <t>2.4 การส่งเสริมสุขภาพช่องปากเด็กปฐมวัย</t>
  </si>
  <si>
    <t>2.5 กิจกรรมโรงเรียนพ่อแม่</t>
  </si>
  <si>
    <t>2.6 ข้อมูลของเด็กปฐมวัย</t>
  </si>
  <si>
    <t>ผลลัพธ์การดำเนินงาน (Outcome) ข้อ 2.7 - 2.10 คะแนนที่ได้คูณด้วย 2.5</t>
  </si>
  <si>
    <t>2.7 ร้อยละของเด็กแรกเกิด - ต่ำกว่า 6 เดือน กินนมแม่อย่างเดียว</t>
  </si>
  <si>
    <t>2.8 ร้อยละเด็กอายุ 0 – 5 ปี สูงดีสมส่วน</t>
  </si>
  <si>
    <t>2.9 ร้อยละเด็กอายุ 0 – 5 ปี พัฒนาการสมวัย</t>
  </si>
  <si>
    <t>2.10 ร้อยละเด็กอายุ 3 ปี ปราศจากฟันผุ (ภายใต้ความครอบคลุมการได้รับการตรวจสุขภาพช่องปาก ร้อยละ 50)</t>
  </si>
  <si>
    <t>องค์ประกอบที่ 3 การพัฒนาคุณภาพสถานพัฒนาเด็กปฐมวัย</t>
  </si>
  <si>
    <t>(ผู้ประเมินตนเอง : ผู้แทนจากสถานพัฒนาเด็กปฐมวัย ระดับตำบล)</t>
  </si>
  <si>
    <t>ชื่อสถานพัฒนาเด็กปฐมวัย</t>
  </si>
  <si>
    <t>1. ระดับคุณภาพการประเมินตนเองตามมาตรฐานสถานพัฒนาเด็กปฐมวัยแห่งชาติ</t>
  </si>
  <si>
    <t>1.1 การประเมินตนเองตามมาตรฐานสถานพัฒนาเด็กปฐมวัยแห่งชาติ</t>
  </si>
  <si>
    <t>1.2 การพัฒนาคุณภาพการดำเนินงานด้านสุขภาพ (4D) 
ตามมาตรฐานสถานพัฒนาเด็กปฐมวัยแห่งชาติ</t>
  </si>
  <si>
    <t>2. การพัฒนาการดำเนินงานตามเพื่อส่งเสริมสุขภาพเด็กปฐมวัยตามมาตรฐานสถานพัฒนาเด็กปฐมวัย</t>
  </si>
  <si>
    <t>แผนงาน/โครงการ/กิจกรรมเพื่อส่งเสริมสุขภาพของเด็กปฐมวัย</t>
  </si>
  <si>
    <r>
      <t xml:space="preserve">องค์ประกอบที่ 3 มีคะแนนรวม 100 คะแนน
</t>
    </r>
    <r>
      <rPr>
        <sz val="16"/>
        <color theme="1"/>
        <rFont val="TH SarabunPSK"/>
        <family val="2"/>
      </rPr>
      <t>= คะแนนที่ได้ X 6.66</t>
    </r>
  </si>
  <si>
    <t>องค์ประกอบที่ 4 การมีส่วนร่วมของชุมชนและครอบครัว</t>
  </si>
  <si>
    <t>(ผู้ประเมินตนเอง : ผู้แทนทีมพัฒนาเด็กและครอบครัว ระดับตำบล)</t>
  </si>
  <si>
    <t>1. การติดตามและดูแลหญิงตั้งครรภ์ให้มาฝากครรภ์อย่างมีคุณภาพ</t>
  </si>
  <si>
    <t>3. การติดตามและเฝ้าระวังการเจริญเติบโตของเด็กอายุ 0 – 5 ปี</t>
  </si>
  <si>
    <t>4. การติดตาม เฝ้าระวังและส่งเสริมพัฒนาการเด็กอายุ 0 – 5 ปี</t>
  </si>
  <si>
    <t>5. การส่งเสริมสุขภาพช่องปากหญิงตั้งครรภ์ หญิงให้นมบุตร 
และเด็กปฐมวัย</t>
  </si>
  <si>
    <t>สรุปผลการประเมินรับรอง</t>
  </si>
  <si>
    <t>ตำบลมหัศจรรย์ 1,000 วัน Plus สู่ 2,500 วัน</t>
  </si>
  <si>
    <t>คะแนนรวมที่ได้</t>
  </si>
  <si>
    <t>รวม</t>
  </si>
  <si>
    <r>
      <t xml:space="preserve">ผู้ประสานงานหลัก </t>
    </r>
    <r>
      <rPr>
        <sz val="16"/>
        <color theme="1"/>
        <rFont val="TH SarabunPSK"/>
        <family val="2"/>
      </rPr>
      <t>ชื่อ - สกุล</t>
    </r>
    <r>
      <rPr>
        <b/>
        <sz val="16"/>
        <color theme="1"/>
        <rFont val="TH SarabunPSK"/>
        <family val="2"/>
      </rPr>
      <t xml:space="preserve"> </t>
    </r>
  </si>
  <si>
    <t>เป็นตำบลมหัศจรรย์ 1,000 วัน Plus สู่ 2,500 วัน</t>
  </si>
  <si>
    <r>
      <t xml:space="preserve">คำชี้แจง : </t>
    </r>
    <r>
      <rPr>
        <sz val="16"/>
        <color theme="1"/>
        <rFont val="TH SarabunPSK"/>
        <family val="2"/>
      </rPr>
      <t xml:space="preserve">โปรดกรอกตัวเลข </t>
    </r>
    <r>
      <rPr>
        <b/>
        <sz val="16"/>
        <color theme="1"/>
        <rFont val="TH SarabunPSK"/>
        <family val="2"/>
      </rPr>
      <t>1</t>
    </r>
    <r>
      <rPr>
        <sz val="16"/>
        <color theme="1"/>
        <rFont val="TH SarabunPSK"/>
        <family val="2"/>
      </rPr>
      <t xml:space="preserve"> ในช่องระดับคะแนนที่ตรงกับการดำเนินงานของหน่วยงานเพียงระดับเดียว</t>
    </r>
  </si>
  <si>
    <t>ชื่อตำบล</t>
  </si>
  <si>
    <t>ชื่ออำเภอ</t>
  </si>
  <si>
    <t>ชื่อจังหวัด</t>
  </si>
  <si>
    <t>ข้อมูลทั่วไป</t>
  </si>
  <si>
    <t>2. การส่งเสริมการเลี้ยงลูกด้วยนมแม่ โภชนาการ
หญิงให้นมบุตร และเด็กปฐมวัย</t>
  </si>
  <si>
    <t>แห่งที่ 1</t>
  </si>
  <si>
    <t>แห่งที่ 2</t>
  </si>
  <si>
    <t>แห่งที่ 3</t>
  </si>
  <si>
    <t>แห่งที่ 4</t>
  </si>
  <si>
    <t>แห่งที่ 5</t>
  </si>
  <si>
    <t>แห่งที่ 6</t>
  </si>
  <si>
    <t>แห่งที่ 7</t>
  </si>
  <si>
    <t>แห่งที่ 8</t>
  </si>
  <si>
    <t>แห่งที่ 9</t>
  </si>
  <si>
    <t>แห่งที่ 10</t>
  </si>
  <si>
    <t>แห่งที่ 11</t>
  </si>
  <si>
    <t>แห่งที่ 12</t>
  </si>
  <si>
    <t>แห่งที่ 13</t>
  </si>
  <si>
    <t>แห่งที่ 14</t>
  </si>
  <si>
    <t>แห่งที่ 15</t>
  </si>
  <si>
    <r>
      <t xml:space="preserve">1. มีการขับเคลื่อนนโยบายมหัศจรรย์ 1,000 วัน Plus สู่ 2,500 วัน ระดับตำบล </t>
    </r>
    <r>
      <rPr>
        <b/>
        <sz val="14"/>
        <rFont val="TH SarabunPSK"/>
        <family val="2"/>
      </rPr>
      <t>(ข้อ 1.1 - 1.2 คะแนนที่ได้คูณด้วย 2)</t>
    </r>
  </si>
  <si>
    <r>
      <t xml:space="preserve">3. ดำเนินงานตามบทบาท/ภารกิจ/ความรับผิดชอบของหน่วยงานภาคีเครือข่าย </t>
    </r>
    <r>
      <rPr>
        <b/>
        <sz val="14"/>
        <rFont val="TH SarabunPSK"/>
        <family val="2"/>
      </rPr>
      <t>(ข้อ 3.1 คะแนนที่ได้คูณด้วย 2)</t>
    </r>
  </si>
  <si>
    <r>
      <t>ผู้ตอบแบบประเมิน</t>
    </r>
    <r>
      <rPr>
        <sz val="16"/>
        <rFont val="TH SarabunPSK"/>
        <family val="2"/>
      </rPr>
      <t xml:space="preserve"> ชื่อ - สกุล</t>
    </r>
  </si>
  <si>
    <r>
      <t>วันที่ประเมิน</t>
    </r>
    <r>
      <rPr>
        <sz val="16"/>
        <rFont val="TH SarabunPSK"/>
        <family val="2"/>
      </rPr>
      <t xml:space="preserve"> </t>
    </r>
  </si>
  <si>
    <r>
      <t xml:space="preserve">คำชี้แจง : </t>
    </r>
    <r>
      <rPr>
        <sz val="16"/>
        <rFont val="TH SarabunPSK"/>
        <family val="2"/>
      </rPr>
      <t xml:space="preserve">โปรดกรอกตัวเลข </t>
    </r>
    <r>
      <rPr>
        <b/>
        <sz val="16"/>
        <rFont val="TH SarabunPSK"/>
        <family val="2"/>
      </rPr>
      <t>1</t>
    </r>
    <r>
      <rPr>
        <sz val="16"/>
        <rFont val="TH SarabunPSK"/>
        <family val="2"/>
      </rPr>
      <t xml:space="preserve"> ในช่องระดับคะแนนที่ตรงกับการดำเนินงานของหน่วยงานเพียงระดับเดียว</t>
    </r>
  </si>
  <si>
    <r>
      <t xml:space="preserve">องค์ประกอบที่ 1 คะแนนรวม 100 คะแนน
</t>
    </r>
    <r>
      <rPr>
        <sz val="16"/>
        <rFont val="TH SarabunPSK"/>
        <family val="2"/>
      </rPr>
      <t>= คะแนนที่ได้ X 1.82</t>
    </r>
    <r>
      <rPr>
        <b/>
        <sz val="16"/>
        <rFont val="TH SarabunPSK"/>
        <family val="2"/>
      </rPr>
      <t xml:space="preserve"> </t>
    </r>
  </si>
  <si>
    <r>
      <t>1. คลินิกฝากครรภ์ (ANC)</t>
    </r>
    <r>
      <rPr>
        <sz val="16"/>
        <rFont val="TH SarabunPSK"/>
        <family val="2"/>
      </rPr>
      <t xml:space="preserve"> ชื่อ - สกุล</t>
    </r>
  </si>
  <si>
    <r>
      <t xml:space="preserve">2. คลินิกเด็กสุขภาพดี (WCC) </t>
    </r>
    <r>
      <rPr>
        <sz val="16"/>
        <rFont val="TH SarabunPSK"/>
        <family val="2"/>
      </rPr>
      <t>ชื่อ - สกุล</t>
    </r>
  </si>
  <si>
    <r>
      <t xml:space="preserve">องค์ประกอบที่ 2 คะแนนรวม 100 คะแนน
</t>
    </r>
    <r>
      <rPr>
        <sz val="16"/>
        <rFont val="TH SarabunPSK"/>
        <family val="2"/>
      </rPr>
      <t xml:space="preserve">= คะแนนที่ได้ X 0.70 </t>
    </r>
  </si>
  <si>
    <r>
      <t xml:space="preserve">องค์ประกอบที่ 4 มีคะแนนรวม 100 คะแนน
</t>
    </r>
    <r>
      <rPr>
        <sz val="16"/>
        <rFont val="TH SarabunPSK"/>
        <family val="2"/>
      </rPr>
      <t>= คะแนนที่ได้ X 4.00</t>
    </r>
  </si>
  <si>
    <r>
      <t>องค์ประกอบที่ 1</t>
    </r>
    <r>
      <rPr>
        <sz val="18"/>
        <rFont val="TH SarabunPSK"/>
        <family val="2"/>
      </rPr>
      <t xml:space="preserve"> องค์กรปกครองส่วนท้องถิ่น</t>
    </r>
  </si>
  <si>
    <r>
      <t>องค์ประกอบที่ 2</t>
    </r>
    <r>
      <rPr>
        <b/>
        <sz val="18"/>
        <rFont val="TH SarabunPSK"/>
        <family val="2"/>
      </rPr>
      <t xml:space="preserve"> </t>
    </r>
    <r>
      <rPr>
        <sz val="18"/>
        <rFont val="TH SarabunPSK"/>
        <family val="2"/>
      </rPr>
      <t>สถานบริการสาธารณสุข</t>
    </r>
  </si>
  <si>
    <r>
      <t>องค์ประกอบที่ 3</t>
    </r>
    <r>
      <rPr>
        <b/>
        <sz val="18"/>
        <rFont val="TH SarabunPSK"/>
        <family val="2"/>
      </rPr>
      <t xml:space="preserve"> </t>
    </r>
    <r>
      <rPr>
        <sz val="18"/>
        <rFont val="TH SarabunPSK"/>
        <family val="2"/>
      </rPr>
      <t>สถานพัฒนาเด็กปฐมวัย</t>
    </r>
  </si>
  <si>
    <r>
      <t>องค์ประกอบที่ 4</t>
    </r>
    <r>
      <rPr>
        <b/>
        <sz val="18"/>
        <rFont val="TH SarabunPSK"/>
        <family val="2"/>
      </rPr>
      <t xml:space="preserve"> </t>
    </r>
    <r>
      <rPr>
        <sz val="18"/>
        <rFont val="TH SarabunPSK"/>
        <family val="2"/>
      </rPr>
      <t>ทีมพัฒนาเด็กและครอบครัว ระดับตำบล</t>
    </r>
  </si>
  <si>
    <t xml:space="preserve">ทีมพัฒนาเด็กและครอบครัว ระดับตำบล...................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</si>
</sst>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name val="TH SarabunPSK"/>
      <family val="2"/>
    </font>
    <font>
      <b/>
      <sz val="18"/>
      <color rgb="FF00B05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8"/>
      <name val="Tahoma"/>
      <family val="2"/>
      <charset val="222"/>
      <scheme val="minor"/>
    </font>
    <font>
      <b/>
      <sz val="14"/>
      <name val="TH SarabunPSK"/>
      <family val="2"/>
    </font>
    <font>
      <b/>
      <sz val="20"/>
      <name val="TH SarabunPSK"/>
      <family val="2"/>
      <charset val="222"/>
    </font>
    <font>
      <sz val="18"/>
      <name val="TH SarabunPSK"/>
      <family val="2"/>
      <charset val="222"/>
    </font>
    <font>
      <b/>
      <sz val="18"/>
      <name val="TH SarabunPSK"/>
      <family val="2"/>
      <charset val="222"/>
    </font>
    <font>
      <b/>
      <u/>
      <sz val="18"/>
      <name val="TH SarabunPSK"/>
      <family val="2"/>
      <charset val="222"/>
    </font>
    <font>
      <sz val="18"/>
      <name val="TH SarabunPSK"/>
      <family val="2"/>
    </font>
    <font>
      <b/>
      <sz val="18"/>
      <name val="TH Sarabun New"/>
      <family val="2"/>
      <charset val="222"/>
    </font>
    <font>
      <sz val="16"/>
      <name val="TH Sarabun New"/>
      <family val="2"/>
      <charset val="222"/>
    </font>
  </fonts>
  <fills count="1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1FB"/>
        <bgColor indexed="64"/>
      </patternFill>
    </fill>
    <fill>
      <patternFill patternType="solid">
        <fgColor rgb="FF2FC9FF"/>
        <bgColor indexed="64"/>
      </patternFill>
    </fill>
    <fill>
      <patternFill patternType="solid">
        <fgColor rgb="FFDDF6FF"/>
        <bgColor indexed="64"/>
      </patternFill>
    </fill>
    <fill>
      <patternFill patternType="solid">
        <fgColor rgb="FFEBFEE2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rgb="FFAAFB81"/>
        <bgColor indexed="64"/>
      </patternFill>
    </fill>
    <fill>
      <patternFill patternType="solid">
        <fgColor rgb="FFFB8500"/>
        <bgColor indexed="64"/>
      </patternFill>
    </fill>
    <fill>
      <patternFill patternType="solid">
        <fgColor rgb="FF80FFDB"/>
        <bgColor indexed="64"/>
      </patternFill>
    </fill>
    <fill>
      <patternFill patternType="solid">
        <fgColor rgb="FF2AF5FF"/>
        <bgColor indexed="64"/>
      </patternFill>
    </fill>
    <fill>
      <patternFill patternType="solid">
        <fgColor rgb="FFFF70A6"/>
        <bgColor indexed="64"/>
      </patternFill>
    </fill>
    <fill>
      <patternFill patternType="solid">
        <fgColor rgb="FFFFE7FC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3" fillId="0" borderId="0" xfId="0" applyFont="1"/>
    <xf numFmtId="0" fontId="7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8" fillId="9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8" fillId="1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8" fillId="11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" fontId="5" fillId="4" borderId="2" xfId="0" applyNumberFormat="1" applyFont="1" applyFill="1" applyBorder="1" applyAlignment="1">
      <alignment horizontal="center" vertical="center"/>
    </xf>
    <xf numFmtId="1" fontId="5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2" fontId="5" fillId="4" borderId="2" xfId="0" applyNumberFormat="1" applyFont="1" applyFill="1" applyBorder="1" applyAlignment="1">
      <alignment horizontal="center"/>
    </xf>
    <xf numFmtId="2" fontId="5" fillId="4" borderId="4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7" borderId="1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1" xfId="0" applyFont="1" applyBorder="1"/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8" fillId="0" borderId="1" xfId="0" applyFont="1" applyBorder="1"/>
    <xf numFmtId="0" fontId="8" fillId="0" borderId="4" xfId="0" applyFont="1" applyBorder="1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right"/>
    </xf>
    <xf numFmtId="2" fontId="8" fillId="2" borderId="2" xfId="0" applyNumberFormat="1" applyFont="1" applyFill="1" applyBorder="1" applyAlignment="1">
      <alignment horizontal="center"/>
    </xf>
    <xf numFmtId="2" fontId="8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0" borderId="1" xfId="0" applyFont="1" applyBorder="1" applyAlignment="1">
      <alignment horizontal="right" wrapText="1"/>
    </xf>
    <xf numFmtId="1" fontId="8" fillId="2" borderId="2" xfId="0" applyNumberFormat="1" applyFont="1" applyFill="1" applyBorder="1" applyAlignment="1">
      <alignment horizontal="center" vertical="center"/>
    </xf>
    <xf numFmtId="1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top"/>
    </xf>
    <xf numFmtId="0" fontId="9" fillId="13" borderId="1" xfId="0" applyFont="1" applyFill="1" applyBorder="1" applyAlignment="1">
      <alignment horizontal="left" vertical="top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13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2" fontId="8" fillId="3" borderId="2" xfId="0" applyNumberFormat="1" applyFont="1" applyFill="1" applyBorder="1" applyAlignment="1">
      <alignment horizontal="center"/>
    </xf>
    <xf numFmtId="2" fontId="8" fillId="3" borderId="4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" fontId="8" fillId="3" borderId="8" xfId="0" applyNumberFormat="1" applyFont="1" applyFill="1" applyBorder="1" applyAlignment="1">
      <alignment horizontal="center" vertical="center"/>
    </xf>
    <xf numFmtId="1" fontId="8" fillId="3" borderId="9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left" vertical="top"/>
    </xf>
    <xf numFmtId="0" fontId="8" fillId="10" borderId="1" xfId="0" applyFont="1" applyFill="1" applyBorder="1" applyAlignment="1">
      <alignment horizontal="left" vertical="center"/>
    </xf>
    <xf numFmtId="0" fontId="8" fillId="0" borderId="0" xfId="0" applyFont="1"/>
    <xf numFmtId="0" fontId="8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top"/>
    </xf>
    <xf numFmtId="0" fontId="9" fillId="6" borderId="1" xfId="0" applyFont="1" applyFill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6" borderId="1" xfId="0" applyFont="1" applyFill="1" applyBorder="1" applyAlignment="1">
      <alignment horizontal="center"/>
    </xf>
    <xf numFmtId="2" fontId="8" fillId="8" borderId="2" xfId="0" applyNumberFormat="1" applyFont="1" applyFill="1" applyBorder="1" applyAlignment="1">
      <alignment horizontal="center"/>
    </xf>
    <xf numFmtId="2" fontId="8" fillId="8" borderId="4" xfId="0" applyNumberFormat="1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/>
    </xf>
    <xf numFmtId="1" fontId="8" fillId="8" borderId="2" xfId="0" applyNumberFormat="1" applyFont="1" applyFill="1" applyBorder="1" applyAlignment="1">
      <alignment horizontal="center" vertical="center"/>
    </xf>
    <xf numFmtId="1" fontId="8" fillId="8" borderId="4" xfId="0" applyNumberFormat="1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1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2" xfId="0" applyFont="1" applyBorder="1" applyAlignment="1">
      <alignment horizontal="center" vertical="top"/>
    </xf>
    <xf numFmtId="1" fontId="13" fillId="0" borderId="2" xfId="0" applyNumberFormat="1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0" xfId="0" applyFont="1"/>
    <xf numFmtId="0" fontId="1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4" fillId="0" borderId="2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4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8" fillId="0" borderId="0" xfId="0" applyFont="1" applyAlignment="1">
      <alignment horizontal="center"/>
    </xf>
    <xf numFmtId="0" fontId="8" fillId="14" borderId="2" xfId="0" applyFont="1" applyFill="1" applyBorder="1" applyAlignment="1">
      <alignment horizontal="left" vertical="top"/>
    </xf>
    <xf numFmtId="0" fontId="8" fillId="14" borderId="4" xfId="0" applyFont="1" applyFill="1" applyBorder="1" applyAlignment="1">
      <alignment horizontal="left" vertical="top"/>
    </xf>
    <xf numFmtId="0" fontId="8" fillId="14" borderId="3" xfId="0" applyFont="1" applyFill="1" applyBorder="1" applyAlignment="1">
      <alignment horizontal="left" vertical="top"/>
    </xf>
    <xf numFmtId="0" fontId="9" fillId="14" borderId="1" xfId="0" applyFont="1" applyFill="1" applyBorder="1" applyAlignment="1">
      <alignment horizontal="left"/>
    </xf>
    <xf numFmtId="0" fontId="9" fillId="14" borderId="2" xfId="0" applyFont="1" applyFill="1" applyBorder="1" applyAlignment="1">
      <alignment horizontal="left"/>
    </xf>
    <xf numFmtId="0" fontId="9" fillId="14" borderId="4" xfId="0" applyFont="1" applyFill="1" applyBorder="1" applyAlignment="1">
      <alignment horizontal="left"/>
    </xf>
    <xf numFmtId="0" fontId="9" fillId="14" borderId="3" xfId="0" applyFont="1" applyFill="1" applyBorder="1" applyAlignment="1">
      <alignment horizontal="left"/>
    </xf>
    <xf numFmtId="0" fontId="9" fillId="14" borderId="1" xfId="0" applyFont="1" applyFill="1" applyBorder="1"/>
    <xf numFmtId="15" fontId="9" fillId="14" borderId="1" xfId="0" applyNumberFormat="1" applyFont="1" applyFill="1" applyBorder="1" applyAlignment="1">
      <alignment horizontal="left"/>
    </xf>
    <xf numFmtId="0" fontId="4" fillId="14" borderId="1" xfId="0" applyFont="1" applyFill="1" applyBorder="1" applyAlignment="1">
      <alignment horizontal="left"/>
    </xf>
    <xf numFmtId="0" fontId="4" fillId="14" borderId="1" xfId="0" applyFont="1" applyFill="1" applyBorder="1"/>
    <xf numFmtId="15" fontId="4" fillId="14" borderId="1" xfId="0" applyNumberFormat="1" applyFont="1" applyFill="1" applyBorder="1" applyAlignment="1">
      <alignment horizontal="left"/>
    </xf>
    <xf numFmtId="0" fontId="2" fillId="14" borderId="1" xfId="0" applyFont="1" applyFill="1" applyBorder="1" applyAlignment="1" applyProtection="1">
      <alignment horizontal="left" vertical="center"/>
      <protection locked="0"/>
    </xf>
    <xf numFmtId="0" fontId="2" fillId="14" borderId="5" xfId="0" applyFont="1" applyFill="1" applyBorder="1" applyAlignment="1" applyProtection="1">
      <alignment horizontal="left" vertical="center"/>
      <protection locked="0"/>
    </xf>
    <xf numFmtId="0" fontId="2" fillId="14" borderId="4" xfId="0" applyFont="1" applyFill="1" applyBorder="1" applyAlignment="1" applyProtection="1">
      <alignment horizontal="center" vertical="center"/>
      <protection locked="0"/>
    </xf>
    <xf numFmtId="0" fontId="2" fillId="14" borderId="2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colors>
    <mruColors>
      <color rgb="FFFDEFE7"/>
      <color rgb="FFFFE7FC"/>
      <color rgb="FFFFC1FB"/>
      <color rgb="FFFF70A6"/>
      <color rgb="FFFA66BE"/>
      <color rgb="FFFF81D2"/>
      <color rgb="FF80FFDB"/>
      <color rgb="FF2AF5FF"/>
      <color rgb="FFFF206E"/>
      <color rgb="FFFB8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showGridLines="0" zoomScaleNormal="100" zoomScaleSheetLayoutView="136" workbookViewId="0">
      <selection activeCell="J15" sqref="J15"/>
    </sheetView>
  </sheetViews>
  <sheetFormatPr defaultColWidth="9" defaultRowHeight="23.25" x14ac:dyDescent="0.35"/>
  <cols>
    <col min="1" max="1" width="9" style="5"/>
    <col min="2" max="2" width="5.75" style="5" customWidth="1"/>
    <col min="3" max="3" width="10.25" style="5" customWidth="1"/>
    <col min="4" max="4" width="14.75" style="5" customWidth="1"/>
    <col min="5" max="5" width="10.125" style="5" customWidth="1"/>
    <col min="6" max="8" width="10.625" style="5" customWidth="1"/>
    <col min="9" max="16384" width="9" style="5"/>
  </cols>
  <sheetData>
    <row r="1" spans="1:8" ht="26.25" x14ac:dyDescent="0.4">
      <c r="A1" s="14" t="s">
        <v>0</v>
      </c>
      <c r="B1" s="14"/>
      <c r="C1" s="14"/>
      <c r="D1" s="14"/>
      <c r="E1" s="14"/>
      <c r="F1" s="14"/>
      <c r="G1" s="14"/>
      <c r="H1" s="14"/>
    </row>
    <row r="2" spans="1:8" ht="26.25" x14ac:dyDescent="0.4">
      <c r="A2" s="14" t="s">
        <v>1</v>
      </c>
      <c r="B2" s="14"/>
      <c r="C2" s="14"/>
      <c r="D2" s="14"/>
      <c r="E2" s="14"/>
      <c r="F2" s="14"/>
      <c r="G2" s="14"/>
      <c r="H2" s="14"/>
    </row>
    <row r="4" spans="1:8" s="6" customFormat="1" ht="30" customHeight="1" x14ac:dyDescent="0.2">
      <c r="A4" s="15" t="s">
        <v>88</v>
      </c>
      <c r="B4" s="16"/>
      <c r="C4" s="17"/>
      <c r="D4" s="179"/>
      <c r="E4" s="179"/>
      <c r="F4" s="179"/>
      <c r="G4" s="179"/>
      <c r="H4" s="179"/>
    </row>
    <row r="5" spans="1:8" s="6" customFormat="1" ht="30" customHeight="1" x14ac:dyDescent="0.2">
      <c r="A5" s="7" t="s">
        <v>2</v>
      </c>
      <c r="B5" s="179"/>
      <c r="C5" s="179"/>
      <c r="D5" s="179"/>
      <c r="E5" s="8" t="s">
        <v>3</v>
      </c>
      <c r="F5" s="179"/>
      <c r="G5" s="179"/>
      <c r="H5" s="179"/>
    </row>
    <row r="6" spans="1:8" s="6" customFormat="1" ht="30" customHeight="1" x14ac:dyDescent="0.2">
      <c r="A6" s="7" t="s">
        <v>4</v>
      </c>
      <c r="B6" s="179"/>
      <c r="C6" s="179"/>
      <c r="D6" s="179"/>
      <c r="E6" s="8" t="s">
        <v>5</v>
      </c>
      <c r="F6" s="179"/>
      <c r="G6" s="179"/>
      <c r="H6" s="179"/>
    </row>
    <row r="7" spans="1:8" s="6" customFormat="1" ht="30" customHeight="1" x14ac:dyDescent="0.2">
      <c r="A7" s="7" t="s">
        <v>6</v>
      </c>
      <c r="B7" s="179"/>
      <c r="C7" s="179"/>
      <c r="D7" s="179"/>
      <c r="E7" s="179"/>
      <c r="F7" s="179"/>
      <c r="G7" s="179"/>
      <c r="H7" s="179"/>
    </row>
    <row r="8" spans="1:8" s="6" customFormat="1" ht="30" customHeight="1" x14ac:dyDescent="0.2">
      <c r="A8" s="18" t="s">
        <v>7</v>
      </c>
      <c r="B8" s="18"/>
      <c r="C8" s="18"/>
      <c r="D8" s="18"/>
      <c r="E8" s="18"/>
      <c r="F8" s="18"/>
      <c r="G8" s="18"/>
      <c r="H8" s="18"/>
    </row>
    <row r="9" spans="1:8" s="6" customFormat="1" ht="30" customHeight="1" x14ac:dyDescent="0.2">
      <c r="A9" s="7" t="s">
        <v>91</v>
      </c>
      <c r="B9" s="179"/>
      <c r="C9" s="179"/>
      <c r="D9" s="179"/>
      <c r="E9" s="7" t="s">
        <v>92</v>
      </c>
      <c r="F9" s="179"/>
      <c r="G9" s="179"/>
      <c r="H9" s="179"/>
    </row>
    <row r="10" spans="1:8" s="6" customFormat="1" ht="30" customHeight="1" x14ac:dyDescent="0.2">
      <c r="A10" s="9" t="s">
        <v>93</v>
      </c>
      <c r="B10" s="180"/>
      <c r="C10" s="180"/>
      <c r="D10" s="180"/>
      <c r="E10" s="180"/>
      <c r="F10" s="180"/>
      <c r="G10" s="180"/>
      <c r="H10" s="180"/>
    </row>
    <row r="11" spans="1:8" s="6" customFormat="1" ht="30" customHeight="1" x14ac:dyDescent="0.2">
      <c r="A11" s="19" t="s">
        <v>11</v>
      </c>
      <c r="B11" s="19"/>
      <c r="C11" s="19"/>
      <c r="D11" s="19"/>
      <c r="E11" s="19"/>
      <c r="F11" s="182" t="s">
        <v>15</v>
      </c>
      <c r="G11" s="181"/>
      <c r="H11" s="183" t="s">
        <v>16</v>
      </c>
    </row>
    <row r="12" spans="1:8" s="6" customFormat="1" ht="30" customHeight="1" x14ac:dyDescent="0.2">
      <c r="A12" s="19" t="s">
        <v>12</v>
      </c>
      <c r="B12" s="19"/>
      <c r="C12" s="19"/>
      <c r="D12" s="19"/>
      <c r="E12" s="19"/>
      <c r="F12" s="182" t="s">
        <v>15</v>
      </c>
      <c r="G12" s="181"/>
      <c r="H12" s="183" t="s">
        <v>16</v>
      </c>
    </row>
    <row r="13" spans="1:8" s="6" customFormat="1" ht="30" customHeight="1" x14ac:dyDescent="0.2">
      <c r="A13" s="19" t="s">
        <v>13</v>
      </c>
      <c r="B13" s="19"/>
      <c r="C13" s="19"/>
      <c r="D13" s="19"/>
      <c r="E13" s="19"/>
      <c r="F13" s="182" t="s">
        <v>15</v>
      </c>
      <c r="G13" s="181"/>
      <c r="H13" s="183" t="s">
        <v>16</v>
      </c>
    </row>
    <row r="14" spans="1:8" s="6" customFormat="1" ht="30" customHeight="1" x14ac:dyDescent="0.2">
      <c r="A14" s="19" t="s">
        <v>14</v>
      </c>
      <c r="B14" s="19"/>
      <c r="C14" s="19"/>
      <c r="D14" s="19"/>
      <c r="E14" s="19"/>
      <c r="F14" s="182" t="s">
        <v>15</v>
      </c>
      <c r="G14" s="181"/>
      <c r="H14" s="183" t="s">
        <v>17</v>
      </c>
    </row>
    <row r="15" spans="1:8" ht="26.25" x14ac:dyDescent="0.4">
      <c r="C15" s="11"/>
      <c r="E15" s="10"/>
    </row>
  </sheetData>
  <sheetProtection algorithmName="SHA-512" hashValue="V8dGY0s5crNLe8dvuMiVq05Wt8EJ7ZKcq3FzstjG31fQ12o8b9Yvhb5lYRQg+N4kQGr89v2Wn9G3XnF+mSw1Vg==" saltValue="T6jSdD8T2u4mbs7S73N7/w==" spinCount="100000" sheet="1" objects="1" scenarios="1"/>
  <protectedRanges>
    <protectedRange sqref="D4 F5:F6 B5:B7 F9 B9:B10 G11:G14" name="ข้อมูลทั่วไป"/>
  </protectedRanges>
  <mergeCells count="17">
    <mergeCell ref="A12:E12"/>
    <mergeCell ref="A13:E13"/>
    <mergeCell ref="A14:E14"/>
    <mergeCell ref="B10:H10"/>
    <mergeCell ref="A11:E11"/>
    <mergeCell ref="B9:D9"/>
    <mergeCell ref="A1:H1"/>
    <mergeCell ref="A2:H2"/>
    <mergeCell ref="D4:H4"/>
    <mergeCell ref="B5:D5"/>
    <mergeCell ref="F5:H5"/>
    <mergeCell ref="F9:H9"/>
    <mergeCell ref="B6:D6"/>
    <mergeCell ref="F6:H6"/>
    <mergeCell ref="B7:H7"/>
    <mergeCell ref="A4:C4"/>
    <mergeCell ref="A8:H8"/>
  </mergeCells>
  <pageMargins left="0.7" right="0.7" top="0.75" bottom="0.75" header="0.3" footer="0.3"/>
  <pageSetup paperSize="9" orientation="portrait" r:id="rId1"/>
  <headerFooter>
    <oddHeader>&amp;R&amp;"TH SarabunPSK,ธรรมดา"&amp;14แบบฟอร์ม SD2500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N172"/>
  <sheetViews>
    <sheetView showGridLines="0" zoomScaleNormal="100" zoomScaleSheetLayoutView="90" workbookViewId="0">
      <selection activeCell="N36" sqref="N36"/>
    </sheetView>
  </sheetViews>
  <sheetFormatPr defaultColWidth="9" defaultRowHeight="21" x14ac:dyDescent="0.35"/>
  <cols>
    <col min="1" max="1" width="11.625" style="64" customWidth="1"/>
    <col min="2" max="2" width="14.625" style="64" customWidth="1"/>
    <col min="3" max="3" width="9" style="64"/>
    <col min="4" max="4" width="18.625" style="64" customWidth="1"/>
    <col min="5" max="10" width="5.625" style="64" customWidth="1"/>
    <col min="11" max="16384" width="9" style="64"/>
  </cols>
  <sheetData>
    <row r="1" spans="1:10" ht="23.25" x14ac:dyDescent="0.35">
      <c r="A1" s="63" t="s">
        <v>18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23.25" x14ac:dyDescent="0.35">
      <c r="A2" s="65" t="s">
        <v>19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15.75" customHeight="1" x14ac:dyDescent="0.35"/>
    <row r="4" spans="1:10" s="66" customFormat="1" ht="24.95" customHeight="1" x14ac:dyDescent="0.2">
      <c r="A4" s="23" t="s">
        <v>96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35">
      <c r="A5" s="67" t="s">
        <v>20</v>
      </c>
      <c r="B5" s="67"/>
      <c r="C5" s="170"/>
      <c r="D5" s="170"/>
      <c r="E5" s="170"/>
      <c r="F5" s="170"/>
      <c r="G5" s="170"/>
      <c r="H5" s="170"/>
      <c r="I5" s="170"/>
      <c r="J5" s="170"/>
    </row>
    <row r="6" spans="1:10" x14ac:dyDescent="0.35">
      <c r="A6" s="69" t="s">
        <v>21</v>
      </c>
      <c r="B6" s="170"/>
      <c r="C6" s="170"/>
      <c r="D6" s="170"/>
      <c r="E6" s="170"/>
      <c r="F6" s="170"/>
      <c r="G6" s="170"/>
      <c r="H6" s="170"/>
      <c r="I6" s="170"/>
      <c r="J6" s="170"/>
    </row>
    <row r="7" spans="1:10" x14ac:dyDescent="0.35">
      <c r="A7" s="69" t="s">
        <v>8</v>
      </c>
      <c r="B7" s="170"/>
      <c r="C7" s="170"/>
      <c r="D7" s="170"/>
      <c r="E7" s="68" t="s">
        <v>9</v>
      </c>
      <c r="F7" s="68"/>
      <c r="G7" s="170"/>
      <c r="H7" s="170"/>
      <c r="I7" s="170"/>
      <c r="J7" s="170"/>
    </row>
    <row r="8" spans="1:10" x14ac:dyDescent="0.35">
      <c r="A8" s="69" t="s">
        <v>10</v>
      </c>
      <c r="B8" s="170"/>
      <c r="C8" s="170"/>
      <c r="D8" s="170"/>
      <c r="E8" s="68" t="s">
        <v>22</v>
      </c>
      <c r="F8" s="68"/>
      <c r="G8" s="170"/>
      <c r="H8" s="170"/>
      <c r="I8" s="170"/>
      <c r="J8" s="170"/>
    </row>
    <row r="9" spans="1:10" x14ac:dyDescent="0.35">
      <c r="A9" s="69" t="s">
        <v>4</v>
      </c>
      <c r="B9" s="170"/>
      <c r="C9" s="170"/>
      <c r="D9" s="170"/>
      <c r="E9" s="68" t="s">
        <v>23</v>
      </c>
      <c r="F9" s="68"/>
      <c r="G9" s="170"/>
      <c r="H9" s="170"/>
      <c r="I9" s="170"/>
      <c r="J9" s="170"/>
    </row>
    <row r="10" spans="1:10" x14ac:dyDescent="0.35">
      <c r="A10" s="70" t="s">
        <v>113</v>
      </c>
      <c r="B10" s="70"/>
      <c r="C10" s="170"/>
      <c r="D10" s="170"/>
      <c r="E10" s="170"/>
      <c r="F10" s="170"/>
      <c r="G10" s="170"/>
      <c r="H10" s="170"/>
      <c r="I10" s="170"/>
      <c r="J10" s="170"/>
    </row>
    <row r="11" spans="1:10" x14ac:dyDescent="0.35">
      <c r="A11" s="71" t="s">
        <v>2</v>
      </c>
      <c r="B11" s="170"/>
      <c r="C11" s="170"/>
      <c r="D11" s="170"/>
      <c r="E11" s="170"/>
      <c r="F11" s="170"/>
      <c r="G11" s="170"/>
      <c r="H11" s="170"/>
      <c r="I11" s="170"/>
      <c r="J11" s="170"/>
    </row>
    <row r="12" spans="1:10" x14ac:dyDescent="0.35">
      <c r="A12" s="71" t="s">
        <v>4</v>
      </c>
      <c r="B12" s="170"/>
      <c r="C12" s="170"/>
      <c r="D12" s="170"/>
      <c r="E12" s="72" t="s">
        <v>25</v>
      </c>
      <c r="F12" s="73"/>
      <c r="G12" s="170"/>
      <c r="H12" s="170"/>
      <c r="I12" s="170"/>
      <c r="J12" s="170"/>
    </row>
    <row r="13" spans="1:10" x14ac:dyDescent="0.35">
      <c r="A13" s="71" t="s">
        <v>26</v>
      </c>
      <c r="B13" s="174"/>
      <c r="C13" s="174"/>
      <c r="D13" s="174"/>
      <c r="E13" s="174"/>
      <c r="F13" s="174"/>
      <c r="G13" s="174"/>
      <c r="H13" s="174"/>
      <c r="I13" s="174"/>
      <c r="J13" s="174"/>
    </row>
    <row r="14" spans="1:10" x14ac:dyDescent="0.35">
      <c r="A14" s="74" t="s">
        <v>114</v>
      </c>
      <c r="B14" s="175"/>
      <c r="C14" s="170"/>
      <c r="D14" s="170"/>
      <c r="E14" s="170"/>
      <c r="F14" s="170"/>
      <c r="G14" s="170"/>
      <c r="H14" s="170"/>
      <c r="I14" s="170"/>
      <c r="J14" s="170"/>
    </row>
    <row r="15" spans="1:10" ht="24.95" customHeight="1" x14ac:dyDescent="0.35">
      <c r="A15" s="75" t="s">
        <v>115</v>
      </c>
      <c r="B15" s="75"/>
      <c r="C15" s="75"/>
      <c r="D15" s="75"/>
      <c r="E15" s="75"/>
      <c r="F15" s="75"/>
      <c r="G15" s="75"/>
      <c r="H15" s="75"/>
      <c r="I15" s="75"/>
      <c r="J15" s="75"/>
    </row>
    <row r="16" spans="1:10" x14ac:dyDescent="0.35">
      <c r="A16" s="76" t="s">
        <v>28</v>
      </c>
      <c r="B16" s="76"/>
      <c r="C16" s="76"/>
      <c r="D16" s="76"/>
      <c r="E16" s="77" t="s">
        <v>29</v>
      </c>
      <c r="F16" s="77"/>
      <c r="G16" s="77"/>
      <c r="H16" s="77"/>
      <c r="I16" s="77"/>
      <c r="J16" s="77"/>
    </row>
    <row r="17" spans="1:14" x14ac:dyDescent="0.35">
      <c r="A17" s="76"/>
      <c r="B17" s="76"/>
      <c r="C17" s="76"/>
      <c r="D17" s="76"/>
      <c r="E17" s="78">
        <v>0</v>
      </c>
      <c r="F17" s="78">
        <v>1</v>
      </c>
      <c r="G17" s="78">
        <v>2</v>
      </c>
      <c r="H17" s="78">
        <v>3</v>
      </c>
      <c r="I17" s="78">
        <v>4</v>
      </c>
      <c r="J17" s="78">
        <v>5</v>
      </c>
    </row>
    <row r="18" spans="1:14" x14ac:dyDescent="0.35">
      <c r="A18" s="52" t="s">
        <v>111</v>
      </c>
      <c r="B18" s="52"/>
      <c r="C18" s="52"/>
      <c r="D18" s="52"/>
      <c r="E18" s="52"/>
      <c r="F18" s="52"/>
      <c r="G18" s="52"/>
      <c r="H18" s="52"/>
      <c r="I18" s="52"/>
      <c r="J18" s="52"/>
    </row>
    <row r="19" spans="1:14" ht="23.25" customHeight="1" x14ac:dyDescent="0.35">
      <c r="A19" s="60" t="s">
        <v>30</v>
      </c>
      <c r="B19" s="61"/>
      <c r="C19" s="61"/>
      <c r="D19" s="62"/>
      <c r="E19" s="95"/>
      <c r="F19" s="95"/>
      <c r="G19" s="95"/>
      <c r="H19" s="95"/>
      <c r="I19" s="95"/>
      <c r="J19" s="95"/>
    </row>
    <row r="20" spans="1:14" ht="45.95" customHeight="1" x14ac:dyDescent="0.35">
      <c r="A20" s="55" t="s">
        <v>31</v>
      </c>
      <c r="B20" s="55"/>
      <c r="C20" s="55"/>
      <c r="D20" s="55"/>
      <c r="E20" s="95"/>
      <c r="F20" s="95"/>
      <c r="G20" s="95"/>
      <c r="H20" s="95"/>
      <c r="I20" s="95"/>
      <c r="J20" s="95"/>
    </row>
    <row r="21" spans="1:14" ht="21" hidden="1" customHeight="1" x14ac:dyDescent="0.35">
      <c r="A21" s="56" t="s">
        <v>41</v>
      </c>
      <c r="B21" s="57"/>
      <c r="C21" s="57"/>
      <c r="D21" s="58"/>
      <c r="E21" s="54">
        <f>COUNTIF(E19:E20,"1")*0*2</f>
        <v>0</v>
      </c>
      <c r="F21" s="54">
        <f>COUNTIF(F19:F20,"1")*1*2</f>
        <v>0</v>
      </c>
      <c r="G21" s="54">
        <f>COUNTIF(G19:G20,"1")*2*2</f>
        <v>0</v>
      </c>
      <c r="H21" s="54">
        <f>COUNTIF(H19:H20,"1")*3*2</f>
        <v>0</v>
      </c>
      <c r="I21" s="54">
        <f>COUNTIF(I19:I20,"1")*4*2</f>
        <v>0</v>
      </c>
      <c r="J21" s="54">
        <f>COUNTIF(J19:J20,"1")*5*2</f>
        <v>0</v>
      </c>
    </row>
    <row r="22" spans="1:14" x14ac:dyDescent="0.35">
      <c r="A22" s="52" t="s">
        <v>32</v>
      </c>
      <c r="B22" s="52"/>
      <c r="C22" s="52"/>
      <c r="D22" s="52"/>
      <c r="E22" s="52"/>
      <c r="F22" s="52"/>
      <c r="G22" s="52"/>
      <c r="H22" s="52"/>
      <c r="I22" s="52"/>
      <c r="J22" s="52"/>
    </row>
    <row r="23" spans="1:14" ht="45.95" customHeight="1" x14ac:dyDescent="0.35">
      <c r="A23" s="55" t="s">
        <v>33</v>
      </c>
      <c r="B23" s="55"/>
      <c r="C23" s="55"/>
      <c r="D23" s="55"/>
      <c r="E23" s="95"/>
      <c r="F23" s="95"/>
      <c r="G23" s="95"/>
      <c r="H23" s="95"/>
      <c r="I23" s="95"/>
      <c r="J23" s="95"/>
    </row>
    <row r="24" spans="1:14" ht="66" customHeight="1" x14ac:dyDescent="0.35">
      <c r="A24" s="55" t="s">
        <v>34</v>
      </c>
      <c r="B24" s="55"/>
      <c r="C24" s="55"/>
      <c r="D24" s="55"/>
      <c r="E24" s="95"/>
      <c r="F24" s="95"/>
      <c r="G24" s="95"/>
      <c r="H24" s="95"/>
      <c r="I24" s="95"/>
      <c r="J24" s="95"/>
    </row>
    <row r="25" spans="1:14" ht="21" hidden="1" customHeight="1" x14ac:dyDescent="0.35">
      <c r="A25" s="56" t="s">
        <v>41</v>
      </c>
      <c r="B25" s="57"/>
      <c r="C25" s="57"/>
      <c r="D25" s="58"/>
      <c r="E25" s="54">
        <f>COUNTIF(E23:E24,"1")*0</f>
        <v>0</v>
      </c>
      <c r="F25" s="54">
        <f>COUNTIF(F23:F24,"1")*1</f>
        <v>0</v>
      </c>
      <c r="G25" s="54">
        <f>COUNTIF(G23:G24,"1")*2</f>
        <v>0</v>
      </c>
      <c r="H25" s="54">
        <f>COUNTIF(H23:H24,"1")*3</f>
        <v>0</v>
      </c>
      <c r="I25" s="54">
        <f>COUNTIF(I23:I24,"1")*4</f>
        <v>0</v>
      </c>
      <c r="J25" s="54">
        <f>COUNTIF(J23:J24,"1")*5</f>
        <v>0</v>
      </c>
    </row>
    <row r="26" spans="1:14" ht="21" customHeight="1" x14ac:dyDescent="0.35">
      <c r="A26" s="59" t="s">
        <v>112</v>
      </c>
      <c r="B26" s="59"/>
      <c r="C26" s="59"/>
      <c r="D26" s="59"/>
      <c r="E26" s="59"/>
      <c r="F26" s="59"/>
      <c r="G26" s="59"/>
      <c r="H26" s="59"/>
      <c r="I26" s="59"/>
      <c r="J26" s="59"/>
    </row>
    <row r="27" spans="1:14" s="79" customFormat="1" ht="45.95" customHeight="1" x14ac:dyDescent="0.35">
      <c r="A27" s="55" t="s">
        <v>35</v>
      </c>
      <c r="B27" s="55"/>
      <c r="C27" s="55"/>
      <c r="D27" s="55"/>
      <c r="E27" s="95"/>
      <c r="F27" s="95"/>
      <c r="G27" s="95"/>
      <c r="H27" s="95"/>
      <c r="I27" s="95"/>
      <c r="J27" s="95"/>
      <c r="N27" s="80"/>
    </row>
    <row r="28" spans="1:14" s="79" customFormat="1" ht="21" hidden="1" customHeight="1" x14ac:dyDescent="0.35">
      <c r="A28" s="56" t="s">
        <v>41</v>
      </c>
      <c r="B28" s="57"/>
      <c r="C28" s="57"/>
      <c r="D28" s="58"/>
      <c r="E28" s="95">
        <f>COUNTIF(E27,"1")*0*2</f>
        <v>0</v>
      </c>
      <c r="F28" s="95">
        <f>COUNTIF(F27,"1")*1*2</f>
        <v>0</v>
      </c>
      <c r="G28" s="95">
        <f>COUNTIF(G27,"1")*2*2</f>
        <v>0</v>
      </c>
      <c r="H28" s="95">
        <f>COUNTIF(H27,"1")*3*2</f>
        <v>0</v>
      </c>
      <c r="I28" s="95">
        <f>COUNTIF(I27,"1")*4*2</f>
        <v>0</v>
      </c>
      <c r="J28" s="95">
        <f>COUNTIF(J27,"1")*5*2</f>
        <v>0</v>
      </c>
    </row>
    <row r="29" spans="1:14" s="79" customFormat="1" ht="45.95" customHeight="1" x14ac:dyDescent="0.35">
      <c r="A29" s="55" t="s">
        <v>36</v>
      </c>
      <c r="B29" s="55"/>
      <c r="C29" s="55"/>
      <c r="D29" s="55"/>
      <c r="E29" s="95"/>
      <c r="F29" s="95"/>
      <c r="G29" s="95"/>
      <c r="H29" s="95"/>
      <c r="I29" s="95"/>
      <c r="J29" s="95"/>
    </row>
    <row r="30" spans="1:14" x14ac:dyDescent="0.35">
      <c r="A30" s="53" t="s">
        <v>37</v>
      </c>
      <c r="B30" s="53"/>
      <c r="C30" s="53"/>
      <c r="D30" s="53"/>
      <c r="E30" s="95"/>
      <c r="F30" s="95"/>
      <c r="G30" s="95"/>
      <c r="H30" s="95"/>
      <c r="I30" s="95"/>
      <c r="J30" s="95"/>
    </row>
    <row r="31" spans="1:14" hidden="1" x14ac:dyDescent="0.35">
      <c r="A31" s="60" t="s">
        <v>41</v>
      </c>
      <c r="B31" s="61"/>
      <c r="C31" s="61"/>
      <c r="D31" s="62"/>
      <c r="E31" s="54">
        <f>COUNTIF(E29:E30,"1")*0</f>
        <v>0</v>
      </c>
      <c r="F31" s="54">
        <f>COUNTIF(F29:F30,"1")*1</f>
        <v>0</v>
      </c>
      <c r="G31" s="54">
        <f>COUNTIF(G29:G30,"1")*2</f>
        <v>0</v>
      </c>
      <c r="H31" s="54">
        <f>COUNTIF(H29:H30,"1")*3</f>
        <v>0</v>
      </c>
      <c r="I31" s="54">
        <f>COUNTIF(I29:I30,"1")*4</f>
        <v>0</v>
      </c>
      <c r="J31" s="54">
        <f>COUNTIF(J29:J30,"1")*5</f>
        <v>0</v>
      </c>
    </row>
    <row r="32" spans="1:14" x14ac:dyDescent="0.35">
      <c r="A32" s="52" t="s">
        <v>38</v>
      </c>
      <c r="B32" s="52"/>
      <c r="C32" s="52"/>
      <c r="D32" s="52"/>
      <c r="E32" s="52"/>
      <c r="F32" s="52"/>
      <c r="G32" s="52"/>
      <c r="H32" s="52"/>
      <c r="I32" s="52"/>
      <c r="J32" s="52"/>
    </row>
    <row r="33" spans="1:10" x14ac:dyDescent="0.35">
      <c r="A33" s="53" t="s">
        <v>39</v>
      </c>
      <c r="B33" s="53"/>
      <c r="C33" s="53"/>
      <c r="D33" s="53"/>
      <c r="E33" s="95"/>
      <c r="F33" s="95"/>
      <c r="G33" s="95"/>
      <c r="H33" s="95"/>
      <c r="I33" s="95"/>
      <c r="J33" s="95"/>
    </row>
    <row r="34" spans="1:10" hidden="1" x14ac:dyDescent="0.35">
      <c r="A34" s="81" t="s">
        <v>41</v>
      </c>
      <c r="B34" s="82"/>
      <c r="C34" s="82"/>
      <c r="D34" s="83"/>
      <c r="E34" s="84">
        <f>COUNTIF(E33,"1")*0</f>
        <v>0</v>
      </c>
      <c r="F34" s="84">
        <f>COUNTIF(F33,"1")*1</f>
        <v>0</v>
      </c>
      <c r="G34" s="84">
        <f>COUNTIF(G33,"1")*2</f>
        <v>0</v>
      </c>
      <c r="H34" s="84">
        <f>COUNTIF(H33,"1")*3</f>
        <v>0</v>
      </c>
      <c r="I34" s="84">
        <f>COUNTIF(I33,"1")*4</f>
        <v>0</v>
      </c>
      <c r="J34" s="84">
        <f>COUNTIF(J33,"1")*5</f>
        <v>0</v>
      </c>
    </row>
    <row r="35" spans="1:10" x14ac:dyDescent="0.35">
      <c r="A35" s="85" t="s">
        <v>40</v>
      </c>
      <c r="B35" s="85"/>
      <c r="C35" s="85"/>
      <c r="D35" s="85"/>
      <c r="E35" s="86">
        <f>SUM(E21:J21,E25:J25,E28:J28,E31:J31,E34:J34)</f>
        <v>0</v>
      </c>
      <c r="F35" s="87"/>
      <c r="G35" s="87"/>
      <c r="H35" s="88" t="s">
        <v>41</v>
      </c>
      <c r="I35" s="88"/>
      <c r="J35" s="89"/>
    </row>
    <row r="36" spans="1:10" ht="45.95" customHeight="1" x14ac:dyDescent="0.35">
      <c r="A36" s="90" t="s">
        <v>116</v>
      </c>
      <c r="B36" s="85"/>
      <c r="C36" s="85"/>
      <c r="D36" s="85"/>
      <c r="E36" s="91">
        <f>E35*1.82</f>
        <v>0</v>
      </c>
      <c r="F36" s="92"/>
      <c r="G36" s="92"/>
      <c r="H36" s="93" t="s">
        <v>41</v>
      </c>
      <c r="I36" s="93"/>
      <c r="J36" s="94"/>
    </row>
    <row r="38" spans="1:10" ht="24.95" customHeight="1" x14ac:dyDescent="0.35">
      <c r="A38" s="23" t="s">
        <v>97</v>
      </c>
      <c r="B38" s="23"/>
      <c r="C38" s="23"/>
      <c r="D38" s="23"/>
      <c r="E38" s="23"/>
      <c r="F38" s="23"/>
      <c r="G38" s="23"/>
      <c r="H38" s="23"/>
      <c r="I38" s="23"/>
      <c r="J38" s="23"/>
    </row>
    <row r="39" spans="1:10" x14ac:dyDescent="0.35">
      <c r="A39" s="67" t="s">
        <v>20</v>
      </c>
      <c r="B39" s="67"/>
      <c r="C39" s="170"/>
      <c r="D39" s="170"/>
      <c r="E39" s="170"/>
      <c r="F39" s="170"/>
      <c r="G39" s="170"/>
      <c r="H39" s="170"/>
      <c r="I39" s="170"/>
      <c r="J39" s="170"/>
    </row>
    <row r="40" spans="1:10" x14ac:dyDescent="0.35">
      <c r="A40" s="69" t="s">
        <v>21</v>
      </c>
      <c r="B40" s="170"/>
      <c r="C40" s="170"/>
      <c r="D40" s="170"/>
      <c r="E40" s="170"/>
      <c r="F40" s="170"/>
      <c r="G40" s="170"/>
      <c r="H40" s="170"/>
      <c r="I40" s="170"/>
      <c r="J40" s="170"/>
    </row>
    <row r="41" spans="1:10" x14ac:dyDescent="0.35">
      <c r="A41" s="69" t="s">
        <v>8</v>
      </c>
      <c r="B41" s="170"/>
      <c r="C41" s="170"/>
      <c r="D41" s="170"/>
      <c r="E41" s="68" t="s">
        <v>9</v>
      </c>
      <c r="F41" s="68"/>
      <c r="G41" s="170"/>
      <c r="H41" s="170"/>
      <c r="I41" s="170"/>
      <c r="J41" s="170"/>
    </row>
    <row r="42" spans="1:10" x14ac:dyDescent="0.35">
      <c r="A42" s="69" t="s">
        <v>10</v>
      </c>
      <c r="B42" s="170"/>
      <c r="C42" s="170"/>
      <c r="D42" s="170"/>
      <c r="E42" s="68" t="s">
        <v>22</v>
      </c>
      <c r="F42" s="68"/>
      <c r="G42" s="170"/>
      <c r="H42" s="170"/>
      <c r="I42" s="170"/>
      <c r="J42" s="170"/>
    </row>
    <row r="43" spans="1:10" x14ac:dyDescent="0.35">
      <c r="A43" s="69" t="s">
        <v>4</v>
      </c>
      <c r="B43" s="170"/>
      <c r="C43" s="170"/>
      <c r="D43" s="170"/>
      <c r="E43" s="68" t="s">
        <v>23</v>
      </c>
      <c r="F43" s="68"/>
      <c r="G43" s="170"/>
      <c r="H43" s="170"/>
      <c r="I43" s="170"/>
      <c r="J43" s="170"/>
    </row>
    <row r="44" spans="1:10" x14ac:dyDescent="0.35">
      <c r="A44" s="70" t="s">
        <v>113</v>
      </c>
      <c r="B44" s="70"/>
      <c r="C44" s="170"/>
      <c r="D44" s="170"/>
      <c r="E44" s="170"/>
      <c r="F44" s="170"/>
      <c r="G44" s="170"/>
      <c r="H44" s="170"/>
      <c r="I44" s="170"/>
      <c r="J44" s="170"/>
    </row>
    <row r="45" spans="1:10" x14ac:dyDescent="0.35">
      <c r="A45" s="71" t="s">
        <v>2</v>
      </c>
      <c r="B45" s="170"/>
      <c r="C45" s="170"/>
      <c r="D45" s="170"/>
      <c r="E45" s="170"/>
      <c r="F45" s="170"/>
      <c r="G45" s="170"/>
      <c r="H45" s="170"/>
      <c r="I45" s="170"/>
      <c r="J45" s="170"/>
    </row>
    <row r="46" spans="1:10" x14ac:dyDescent="0.35">
      <c r="A46" s="71" t="s">
        <v>4</v>
      </c>
      <c r="B46" s="170"/>
      <c r="C46" s="170"/>
      <c r="D46" s="170"/>
      <c r="E46" s="72" t="s">
        <v>25</v>
      </c>
      <c r="F46" s="73"/>
      <c r="G46" s="170"/>
      <c r="H46" s="170"/>
      <c r="I46" s="170"/>
      <c r="J46" s="170"/>
    </row>
    <row r="47" spans="1:10" x14ac:dyDescent="0.35">
      <c r="A47" s="71" t="s">
        <v>26</v>
      </c>
      <c r="B47" s="174"/>
      <c r="C47" s="174"/>
      <c r="D47" s="174"/>
      <c r="E47" s="174"/>
      <c r="F47" s="174"/>
      <c r="G47" s="174"/>
      <c r="H47" s="174"/>
      <c r="I47" s="174"/>
      <c r="J47" s="174"/>
    </row>
    <row r="48" spans="1:10" x14ac:dyDescent="0.35">
      <c r="A48" s="74" t="s">
        <v>114</v>
      </c>
      <c r="B48" s="175"/>
      <c r="C48" s="170"/>
      <c r="D48" s="170"/>
      <c r="E48" s="170"/>
      <c r="F48" s="170"/>
      <c r="G48" s="170"/>
      <c r="H48" s="170"/>
      <c r="I48" s="170"/>
      <c r="J48" s="170"/>
    </row>
    <row r="49" spans="1:10" x14ac:dyDescent="0.35">
      <c r="A49" s="75" t="s">
        <v>115</v>
      </c>
      <c r="B49" s="75"/>
      <c r="C49" s="75"/>
      <c r="D49" s="75"/>
      <c r="E49" s="75"/>
      <c r="F49" s="75"/>
      <c r="G49" s="75"/>
      <c r="H49" s="75"/>
      <c r="I49" s="75"/>
      <c r="J49" s="75"/>
    </row>
    <row r="50" spans="1:10" x14ac:dyDescent="0.35">
      <c r="A50" s="76" t="s">
        <v>28</v>
      </c>
      <c r="B50" s="76"/>
      <c r="C50" s="76"/>
      <c r="D50" s="76"/>
      <c r="E50" s="77" t="s">
        <v>29</v>
      </c>
      <c r="F50" s="77"/>
      <c r="G50" s="77"/>
      <c r="H50" s="77"/>
      <c r="I50" s="77"/>
      <c r="J50" s="77"/>
    </row>
    <row r="51" spans="1:10" x14ac:dyDescent="0.35">
      <c r="A51" s="76"/>
      <c r="B51" s="76"/>
      <c r="C51" s="76"/>
      <c r="D51" s="76"/>
      <c r="E51" s="78">
        <v>0</v>
      </c>
      <c r="F51" s="78">
        <v>1</v>
      </c>
      <c r="G51" s="78">
        <v>2</v>
      </c>
      <c r="H51" s="78">
        <v>3</v>
      </c>
      <c r="I51" s="78">
        <v>4</v>
      </c>
      <c r="J51" s="78">
        <v>5</v>
      </c>
    </row>
    <row r="52" spans="1:10" x14ac:dyDescent="0.35">
      <c r="A52" s="52" t="s">
        <v>111</v>
      </c>
      <c r="B52" s="52"/>
      <c r="C52" s="52"/>
      <c r="D52" s="52"/>
      <c r="E52" s="52"/>
      <c r="F52" s="52"/>
      <c r="G52" s="52"/>
      <c r="H52" s="52"/>
      <c r="I52" s="52"/>
      <c r="J52" s="52"/>
    </row>
    <row r="53" spans="1:10" x14ac:dyDescent="0.35">
      <c r="A53" s="53" t="s">
        <v>30</v>
      </c>
      <c r="B53" s="53"/>
      <c r="C53" s="53"/>
      <c r="D53" s="53"/>
      <c r="E53" s="95"/>
      <c r="F53" s="95"/>
      <c r="G53" s="95"/>
      <c r="H53" s="95"/>
      <c r="I53" s="95"/>
      <c r="J53" s="95"/>
    </row>
    <row r="54" spans="1:10" ht="45.95" customHeight="1" x14ac:dyDescent="0.35">
      <c r="A54" s="55" t="s">
        <v>31</v>
      </c>
      <c r="B54" s="55"/>
      <c r="C54" s="55"/>
      <c r="D54" s="55"/>
      <c r="E54" s="95"/>
      <c r="F54" s="95"/>
      <c r="G54" s="95"/>
      <c r="H54" s="95"/>
      <c r="I54" s="95"/>
      <c r="J54" s="95"/>
    </row>
    <row r="55" spans="1:10" hidden="1" x14ac:dyDescent="0.35">
      <c r="A55" s="56" t="s">
        <v>41</v>
      </c>
      <c r="B55" s="57"/>
      <c r="C55" s="57"/>
      <c r="D55" s="58"/>
      <c r="E55" s="54">
        <f>COUNTIF(E53:E54,"1")*0*2</f>
        <v>0</v>
      </c>
      <c r="F55" s="54">
        <f>COUNTIF(F53:F54,"1")*1*2</f>
        <v>0</v>
      </c>
      <c r="G55" s="54">
        <f>COUNTIF(G53:G54,"1")*2*2</f>
        <v>0</v>
      </c>
      <c r="H55" s="54">
        <f>COUNTIF(H53:H54,"1")*3*2</f>
        <v>0</v>
      </c>
      <c r="I55" s="54">
        <f>COUNTIF(I53:I54,"1")*4*2</f>
        <v>0</v>
      </c>
      <c r="J55" s="54">
        <f>COUNTIF(J53:J54,"1")*5*2</f>
        <v>0</v>
      </c>
    </row>
    <row r="56" spans="1:10" x14ac:dyDescent="0.35">
      <c r="A56" s="52" t="s">
        <v>32</v>
      </c>
      <c r="B56" s="52"/>
      <c r="C56" s="52"/>
      <c r="D56" s="52"/>
      <c r="E56" s="52"/>
      <c r="F56" s="52"/>
      <c r="G56" s="52"/>
      <c r="H56" s="52"/>
      <c r="I56" s="52"/>
      <c r="J56" s="52"/>
    </row>
    <row r="57" spans="1:10" ht="45.95" customHeight="1" x14ac:dyDescent="0.35">
      <c r="A57" s="55" t="s">
        <v>33</v>
      </c>
      <c r="B57" s="55"/>
      <c r="C57" s="55"/>
      <c r="D57" s="55"/>
      <c r="E57" s="95"/>
      <c r="F57" s="95"/>
      <c r="G57" s="95"/>
      <c r="H57" s="95"/>
      <c r="I57" s="95"/>
      <c r="J57" s="95"/>
    </row>
    <row r="58" spans="1:10" ht="66" customHeight="1" x14ac:dyDescent="0.35">
      <c r="A58" s="55" t="s">
        <v>34</v>
      </c>
      <c r="B58" s="55"/>
      <c r="C58" s="55"/>
      <c r="D58" s="55"/>
      <c r="E58" s="95"/>
      <c r="F58" s="95"/>
      <c r="G58" s="95"/>
      <c r="H58" s="95"/>
      <c r="I58" s="95"/>
      <c r="J58" s="95"/>
    </row>
    <row r="59" spans="1:10" hidden="1" x14ac:dyDescent="0.35">
      <c r="A59" s="56" t="s">
        <v>41</v>
      </c>
      <c r="B59" s="57"/>
      <c r="C59" s="57"/>
      <c r="D59" s="58"/>
      <c r="E59" s="54">
        <f>COUNTIF(E57:E58,"1")*0</f>
        <v>0</v>
      </c>
      <c r="F59" s="54">
        <f>COUNTIF(F57:F58,"1")*1</f>
        <v>0</v>
      </c>
      <c r="G59" s="54">
        <f>COUNTIF(G57:G58,"1")*2</f>
        <v>0</v>
      </c>
      <c r="H59" s="54">
        <f>COUNTIF(H57:H58,"1")*3</f>
        <v>0</v>
      </c>
      <c r="I59" s="54">
        <f>COUNTIF(I57:I58,"1")*4</f>
        <v>0</v>
      </c>
      <c r="J59" s="54">
        <f>COUNTIF(J57:J58,"1")*5</f>
        <v>0</v>
      </c>
    </row>
    <row r="60" spans="1:10" x14ac:dyDescent="0.35">
      <c r="A60" s="59" t="s">
        <v>112</v>
      </c>
      <c r="B60" s="59"/>
      <c r="C60" s="59"/>
      <c r="D60" s="59"/>
      <c r="E60" s="59"/>
      <c r="F60" s="59"/>
      <c r="G60" s="59"/>
      <c r="H60" s="59"/>
      <c r="I60" s="59"/>
      <c r="J60" s="59"/>
    </row>
    <row r="61" spans="1:10" ht="45.95" customHeight="1" x14ac:dyDescent="0.35">
      <c r="A61" s="55" t="s">
        <v>35</v>
      </c>
      <c r="B61" s="55"/>
      <c r="C61" s="55"/>
      <c r="D61" s="55"/>
      <c r="E61" s="95"/>
      <c r="F61" s="95"/>
      <c r="G61" s="95"/>
      <c r="H61" s="95"/>
      <c r="I61" s="95"/>
      <c r="J61" s="95"/>
    </row>
    <row r="62" spans="1:10" ht="21" hidden="1" customHeight="1" x14ac:dyDescent="0.35">
      <c r="A62" s="56" t="s">
        <v>41</v>
      </c>
      <c r="B62" s="57"/>
      <c r="C62" s="57"/>
      <c r="D62" s="58"/>
      <c r="E62" s="95">
        <f>COUNTIF(E61,"1")*0*2</f>
        <v>0</v>
      </c>
      <c r="F62" s="95">
        <f>COUNTIF(F61,"1")*1*2</f>
        <v>0</v>
      </c>
      <c r="G62" s="95">
        <f>COUNTIF(G61,"1")*2*2</f>
        <v>0</v>
      </c>
      <c r="H62" s="95">
        <f>COUNTIF(H61,"1")*3*2</f>
        <v>0</v>
      </c>
      <c r="I62" s="95">
        <f>COUNTIF(I61,"1")*4*2</f>
        <v>0</v>
      </c>
      <c r="J62" s="95">
        <f>COUNTIF(J61,"1")*5*2</f>
        <v>0</v>
      </c>
    </row>
    <row r="63" spans="1:10" ht="45.95" customHeight="1" x14ac:dyDescent="0.35">
      <c r="A63" s="55" t="s">
        <v>36</v>
      </c>
      <c r="B63" s="55"/>
      <c r="C63" s="55"/>
      <c r="D63" s="55"/>
      <c r="E63" s="95"/>
      <c r="F63" s="95"/>
      <c r="G63" s="95"/>
      <c r="H63" s="95"/>
      <c r="I63" s="95"/>
      <c r="J63" s="95"/>
    </row>
    <row r="64" spans="1:10" x14ac:dyDescent="0.35">
      <c r="A64" s="53" t="s">
        <v>37</v>
      </c>
      <c r="B64" s="53"/>
      <c r="C64" s="53"/>
      <c r="D64" s="53"/>
      <c r="E64" s="95"/>
      <c r="F64" s="95"/>
      <c r="G64" s="95"/>
      <c r="H64" s="95"/>
      <c r="I64" s="95"/>
      <c r="J64" s="95"/>
    </row>
    <row r="65" spans="1:10" hidden="1" x14ac:dyDescent="0.35">
      <c r="A65" s="60" t="s">
        <v>41</v>
      </c>
      <c r="B65" s="61"/>
      <c r="C65" s="61"/>
      <c r="D65" s="62"/>
      <c r="E65" s="54">
        <f>COUNTIF(E63:E64,"1")*0</f>
        <v>0</v>
      </c>
      <c r="F65" s="54">
        <f>COUNTIF(F63:F64,"1")*1</f>
        <v>0</v>
      </c>
      <c r="G65" s="54">
        <f>COUNTIF(G63:G64,"1")*2</f>
        <v>0</v>
      </c>
      <c r="H65" s="54">
        <f>COUNTIF(H63:H64,"1")*3</f>
        <v>0</v>
      </c>
      <c r="I65" s="54">
        <f>COUNTIF(I63:I64,"1")*4</f>
        <v>0</v>
      </c>
      <c r="J65" s="54">
        <f>COUNTIF(J63:J64,"1")*5</f>
        <v>0</v>
      </c>
    </row>
    <row r="66" spans="1:10" x14ac:dyDescent="0.35">
      <c r="A66" s="52" t="s">
        <v>38</v>
      </c>
      <c r="B66" s="52"/>
      <c r="C66" s="52"/>
      <c r="D66" s="52"/>
      <c r="E66" s="52"/>
      <c r="F66" s="52"/>
      <c r="G66" s="52"/>
      <c r="H66" s="52"/>
      <c r="I66" s="52"/>
      <c r="J66" s="52"/>
    </row>
    <row r="67" spans="1:10" x14ac:dyDescent="0.35">
      <c r="A67" s="53" t="s">
        <v>39</v>
      </c>
      <c r="B67" s="53"/>
      <c r="C67" s="53"/>
      <c r="D67" s="53"/>
      <c r="E67" s="95"/>
      <c r="F67" s="95"/>
      <c r="G67" s="95"/>
      <c r="H67" s="95"/>
      <c r="I67" s="95"/>
      <c r="J67" s="95"/>
    </row>
    <row r="68" spans="1:10" hidden="1" x14ac:dyDescent="0.35">
      <c r="A68" s="81" t="s">
        <v>41</v>
      </c>
      <c r="B68" s="82"/>
      <c r="C68" s="82"/>
      <c r="D68" s="83"/>
      <c r="E68" s="84">
        <f>COUNTIF(E67,"1")*0</f>
        <v>0</v>
      </c>
      <c r="F68" s="84">
        <f>COUNTIF(F67,"1")*1</f>
        <v>0</v>
      </c>
      <c r="G68" s="84">
        <f>COUNTIF(G67,"1")*2</f>
        <v>0</v>
      </c>
      <c r="H68" s="84">
        <f>COUNTIF(H67,"1")*3</f>
        <v>0</v>
      </c>
      <c r="I68" s="84">
        <f>COUNTIF(I67,"1")*4</f>
        <v>0</v>
      </c>
      <c r="J68" s="84">
        <f>COUNTIF(J67,"1")*5</f>
        <v>0</v>
      </c>
    </row>
    <row r="69" spans="1:10" x14ac:dyDescent="0.35">
      <c r="A69" s="85" t="s">
        <v>40</v>
      </c>
      <c r="B69" s="85"/>
      <c r="C69" s="85"/>
      <c r="D69" s="85"/>
      <c r="E69" s="86">
        <f>SUM(E55:J55,E59:J59,E62:J62,E65:J65,E68:J68)</f>
        <v>0</v>
      </c>
      <c r="F69" s="87"/>
      <c r="G69" s="87"/>
      <c r="H69" s="88" t="s">
        <v>41</v>
      </c>
      <c r="I69" s="88"/>
      <c r="J69" s="89"/>
    </row>
    <row r="70" spans="1:10" ht="45.95" customHeight="1" x14ac:dyDescent="0.35">
      <c r="A70" s="90" t="s">
        <v>116</v>
      </c>
      <c r="B70" s="85"/>
      <c r="C70" s="85"/>
      <c r="D70" s="85"/>
      <c r="E70" s="91">
        <f>E69*1.82</f>
        <v>0</v>
      </c>
      <c r="F70" s="92"/>
      <c r="G70" s="92"/>
      <c r="H70" s="93" t="s">
        <v>41</v>
      </c>
      <c r="I70" s="93"/>
      <c r="J70" s="94"/>
    </row>
    <row r="72" spans="1:10" ht="24.95" customHeight="1" x14ac:dyDescent="0.35">
      <c r="A72" s="23" t="s">
        <v>98</v>
      </c>
      <c r="B72" s="23"/>
      <c r="C72" s="23"/>
      <c r="D72" s="23"/>
      <c r="E72" s="23"/>
      <c r="F72" s="23"/>
      <c r="G72" s="23"/>
      <c r="H72" s="23"/>
      <c r="I72" s="23"/>
      <c r="J72" s="23"/>
    </row>
    <row r="73" spans="1:10" x14ac:dyDescent="0.35">
      <c r="A73" s="67" t="s">
        <v>20</v>
      </c>
      <c r="B73" s="67"/>
      <c r="C73" s="170"/>
      <c r="D73" s="170"/>
      <c r="E73" s="170"/>
      <c r="F73" s="170"/>
      <c r="G73" s="170"/>
      <c r="H73" s="170"/>
      <c r="I73" s="170"/>
      <c r="J73" s="170"/>
    </row>
    <row r="74" spans="1:10" x14ac:dyDescent="0.35">
      <c r="A74" s="69" t="s">
        <v>21</v>
      </c>
      <c r="B74" s="170"/>
      <c r="C74" s="170"/>
      <c r="D74" s="170"/>
      <c r="E74" s="170"/>
      <c r="F74" s="170"/>
      <c r="G74" s="170"/>
      <c r="H74" s="170"/>
      <c r="I74" s="170"/>
      <c r="J74" s="170"/>
    </row>
    <row r="75" spans="1:10" x14ac:dyDescent="0.35">
      <c r="A75" s="69" t="s">
        <v>8</v>
      </c>
      <c r="B75" s="170"/>
      <c r="C75" s="170"/>
      <c r="D75" s="170"/>
      <c r="E75" s="68" t="s">
        <v>9</v>
      </c>
      <c r="F75" s="68"/>
      <c r="G75" s="170"/>
      <c r="H75" s="170"/>
      <c r="I75" s="170"/>
      <c r="J75" s="170"/>
    </row>
    <row r="76" spans="1:10" x14ac:dyDescent="0.35">
      <c r="A76" s="69" t="s">
        <v>10</v>
      </c>
      <c r="B76" s="170"/>
      <c r="C76" s="170"/>
      <c r="D76" s="170"/>
      <c r="E76" s="68" t="s">
        <v>22</v>
      </c>
      <c r="F76" s="68"/>
      <c r="G76" s="170"/>
      <c r="H76" s="170"/>
      <c r="I76" s="170"/>
      <c r="J76" s="170"/>
    </row>
    <row r="77" spans="1:10" x14ac:dyDescent="0.35">
      <c r="A77" s="69" t="s">
        <v>4</v>
      </c>
      <c r="B77" s="170"/>
      <c r="C77" s="170"/>
      <c r="D77" s="170"/>
      <c r="E77" s="68" t="s">
        <v>23</v>
      </c>
      <c r="F77" s="68"/>
      <c r="G77" s="170"/>
      <c r="H77" s="170"/>
      <c r="I77" s="170"/>
      <c r="J77" s="170"/>
    </row>
    <row r="78" spans="1:10" x14ac:dyDescent="0.35">
      <c r="A78" s="70" t="s">
        <v>113</v>
      </c>
      <c r="B78" s="70"/>
      <c r="C78" s="170"/>
      <c r="D78" s="170"/>
      <c r="E78" s="170"/>
      <c r="F78" s="170"/>
      <c r="G78" s="170"/>
      <c r="H78" s="170"/>
      <c r="I78" s="170"/>
      <c r="J78" s="170"/>
    </row>
    <row r="79" spans="1:10" x14ac:dyDescent="0.35">
      <c r="A79" s="71" t="s">
        <v>2</v>
      </c>
      <c r="B79" s="170"/>
      <c r="C79" s="170"/>
      <c r="D79" s="170"/>
      <c r="E79" s="170"/>
      <c r="F79" s="170"/>
      <c r="G79" s="170"/>
      <c r="H79" s="170"/>
      <c r="I79" s="170"/>
      <c r="J79" s="170"/>
    </row>
    <row r="80" spans="1:10" x14ac:dyDescent="0.35">
      <c r="A80" s="71" t="s">
        <v>4</v>
      </c>
      <c r="B80" s="170"/>
      <c r="C80" s="170"/>
      <c r="D80" s="170"/>
      <c r="E80" s="72" t="s">
        <v>25</v>
      </c>
      <c r="F80" s="73"/>
      <c r="G80" s="170"/>
      <c r="H80" s="170"/>
      <c r="I80" s="170"/>
      <c r="J80" s="170"/>
    </row>
    <row r="81" spans="1:10" x14ac:dyDescent="0.35">
      <c r="A81" s="71" t="s">
        <v>26</v>
      </c>
      <c r="B81" s="174"/>
      <c r="C81" s="174"/>
      <c r="D81" s="174"/>
      <c r="E81" s="174"/>
      <c r="F81" s="174"/>
      <c r="G81" s="174"/>
      <c r="H81" s="174"/>
      <c r="I81" s="174"/>
      <c r="J81" s="174"/>
    </row>
    <row r="82" spans="1:10" x14ac:dyDescent="0.35">
      <c r="A82" s="74" t="s">
        <v>114</v>
      </c>
      <c r="B82" s="175"/>
      <c r="C82" s="170"/>
      <c r="D82" s="170"/>
      <c r="E82" s="170"/>
      <c r="F82" s="170"/>
      <c r="G82" s="170"/>
      <c r="H82" s="170"/>
      <c r="I82" s="170"/>
      <c r="J82" s="170"/>
    </row>
    <row r="83" spans="1:10" x14ac:dyDescent="0.35">
      <c r="A83" s="75" t="s">
        <v>115</v>
      </c>
      <c r="B83" s="75"/>
      <c r="C83" s="75"/>
      <c r="D83" s="75"/>
      <c r="E83" s="75"/>
      <c r="F83" s="75"/>
      <c r="G83" s="75"/>
      <c r="H83" s="75"/>
      <c r="I83" s="75"/>
      <c r="J83" s="75"/>
    </row>
    <row r="84" spans="1:10" x14ac:dyDescent="0.35">
      <c r="A84" s="76" t="s">
        <v>28</v>
      </c>
      <c r="B84" s="76"/>
      <c r="C84" s="76"/>
      <c r="D84" s="76"/>
      <c r="E84" s="77" t="s">
        <v>29</v>
      </c>
      <c r="F84" s="77"/>
      <c r="G84" s="77"/>
      <c r="H84" s="77"/>
      <c r="I84" s="77"/>
      <c r="J84" s="77"/>
    </row>
    <row r="85" spans="1:10" x14ac:dyDescent="0.35">
      <c r="A85" s="76"/>
      <c r="B85" s="76"/>
      <c r="C85" s="76"/>
      <c r="D85" s="76"/>
      <c r="E85" s="78">
        <v>0</v>
      </c>
      <c r="F85" s="78">
        <v>1</v>
      </c>
      <c r="G85" s="78">
        <v>2</v>
      </c>
      <c r="H85" s="78">
        <v>3</v>
      </c>
      <c r="I85" s="78">
        <v>4</v>
      </c>
      <c r="J85" s="78">
        <v>5</v>
      </c>
    </row>
    <row r="86" spans="1:10" x14ac:dyDescent="0.35">
      <c r="A86" s="52" t="s">
        <v>111</v>
      </c>
      <c r="B86" s="52"/>
      <c r="C86" s="52"/>
      <c r="D86" s="52"/>
      <c r="E86" s="52"/>
      <c r="F86" s="52"/>
      <c r="G86" s="52"/>
      <c r="H86" s="52"/>
      <c r="I86" s="52"/>
      <c r="J86" s="52"/>
    </row>
    <row r="87" spans="1:10" x14ac:dyDescent="0.35">
      <c r="A87" s="53" t="s">
        <v>30</v>
      </c>
      <c r="B87" s="53"/>
      <c r="C87" s="53"/>
      <c r="D87" s="53"/>
      <c r="E87" s="95"/>
      <c r="F87" s="95"/>
      <c r="G87" s="95"/>
      <c r="H87" s="95"/>
      <c r="I87" s="95"/>
      <c r="J87" s="95"/>
    </row>
    <row r="88" spans="1:10" ht="45.95" customHeight="1" x14ac:dyDescent="0.35">
      <c r="A88" s="55" t="s">
        <v>31</v>
      </c>
      <c r="B88" s="55"/>
      <c r="C88" s="55"/>
      <c r="D88" s="55"/>
      <c r="E88" s="95"/>
      <c r="F88" s="95"/>
      <c r="G88" s="95"/>
      <c r="H88" s="95"/>
      <c r="I88" s="95"/>
      <c r="J88" s="95"/>
    </row>
    <row r="89" spans="1:10" hidden="1" x14ac:dyDescent="0.35">
      <c r="A89" s="56" t="s">
        <v>41</v>
      </c>
      <c r="B89" s="57"/>
      <c r="C89" s="57"/>
      <c r="D89" s="58"/>
      <c r="E89" s="54">
        <f>COUNTIF(E87:E88,"1")*0*2</f>
        <v>0</v>
      </c>
      <c r="F89" s="54">
        <f>COUNTIF(F87:F88,"1")*1*2</f>
        <v>0</v>
      </c>
      <c r="G89" s="54">
        <f>COUNTIF(G87:G88,"1")*2*2</f>
        <v>0</v>
      </c>
      <c r="H89" s="54">
        <f>COUNTIF(H87:H88,"1")*3*2</f>
        <v>0</v>
      </c>
      <c r="I89" s="54">
        <f>COUNTIF(I87:I88,"1")*4*2</f>
        <v>0</v>
      </c>
      <c r="J89" s="54">
        <f>COUNTIF(J87:J88,"1")*5*2</f>
        <v>0</v>
      </c>
    </row>
    <row r="90" spans="1:10" x14ac:dyDescent="0.35">
      <c r="A90" s="52" t="s">
        <v>32</v>
      </c>
      <c r="B90" s="52"/>
      <c r="C90" s="52"/>
      <c r="D90" s="52"/>
      <c r="E90" s="52"/>
      <c r="F90" s="52"/>
      <c r="G90" s="52"/>
      <c r="H90" s="52"/>
      <c r="I90" s="52"/>
      <c r="J90" s="52"/>
    </row>
    <row r="91" spans="1:10" ht="45.95" customHeight="1" x14ac:dyDescent="0.35">
      <c r="A91" s="55" t="s">
        <v>33</v>
      </c>
      <c r="B91" s="55"/>
      <c r="C91" s="55"/>
      <c r="D91" s="55"/>
      <c r="E91" s="95"/>
      <c r="F91" s="95"/>
      <c r="G91" s="95"/>
      <c r="H91" s="95"/>
      <c r="I91" s="95"/>
      <c r="J91" s="95"/>
    </row>
    <row r="92" spans="1:10" ht="66" customHeight="1" x14ac:dyDescent="0.35">
      <c r="A92" s="55" t="s">
        <v>34</v>
      </c>
      <c r="B92" s="55"/>
      <c r="C92" s="55"/>
      <c r="D92" s="55"/>
      <c r="E92" s="95"/>
      <c r="F92" s="95"/>
      <c r="G92" s="95"/>
      <c r="H92" s="95"/>
      <c r="I92" s="95"/>
      <c r="J92" s="95"/>
    </row>
    <row r="93" spans="1:10" hidden="1" x14ac:dyDescent="0.35">
      <c r="A93" s="56" t="s">
        <v>41</v>
      </c>
      <c r="B93" s="57"/>
      <c r="C93" s="57"/>
      <c r="D93" s="58"/>
      <c r="E93" s="54">
        <f>COUNTIF(E91:E92,"1")*0</f>
        <v>0</v>
      </c>
      <c r="F93" s="54">
        <f>COUNTIF(F91:F92,"1")*1</f>
        <v>0</v>
      </c>
      <c r="G93" s="54">
        <f>COUNTIF(G91:G92,"1")*2</f>
        <v>0</v>
      </c>
      <c r="H93" s="54">
        <f>COUNTIF(H91:H92,"1")*3</f>
        <v>0</v>
      </c>
      <c r="I93" s="54">
        <f>COUNTIF(I91:I92,"1")*4</f>
        <v>0</v>
      </c>
      <c r="J93" s="54">
        <f>COUNTIF(J91:J92,"1")*5</f>
        <v>0</v>
      </c>
    </row>
    <row r="94" spans="1:10" x14ac:dyDescent="0.35">
      <c r="A94" s="59" t="s">
        <v>112</v>
      </c>
      <c r="B94" s="59"/>
      <c r="C94" s="59"/>
      <c r="D94" s="59"/>
      <c r="E94" s="59"/>
      <c r="F94" s="59"/>
      <c r="G94" s="59"/>
      <c r="H94" s="59"/>
      <c r="I94" s="59"/>
      <c r="J94" s="59"/>
    </row>
    <row r="95" spans="1:10" ht="45.95" customHeight="1" x14ac:dyDescent="0.35">
      <c r="A95" s="55" t="s">
        <v>35</v>
      </c>
      <c r="B95" s="55"/>
      <c r="C95" s="55"/>
      <c r="D95" s="55"/>
      <c r="E95" s="95"/>
      <c r="F95" s="95"/>
      <c r="G95" s="95"/>
      <c r="H95" s="95"/>
      <c r="I95" s="95"/>
      <c r="J95" s="95"/>
    </row>
    <row r="96" spans="1:10" ht="21" hidden="1" customHeight="1" x14ac:dyDescent="0.35">
      <c r="A96" s="56" t="s">
        <v>41</v>
      </c>
      <c r="B96" s="57"/>
      <c r="C96" s="57"/>
      <c r="D96" s="58"/>
      <c r="E96" s="95">
        <f>COUNTIF(E95,"1")*0*2</f>
        <v>0</v>
      </c>
      <c r="F96" s="95">
        <f>COUNTIF(F95,"1")*1*2</f>
        <v>0</v>
      </c>
      <c r="G96" s="95">
        <f>COUNTIF(G95,"1")*2*2</f>
        <v>0</v>
      </c>
      <c r="H96" s="95">
        <f>COUNTIF(H95,"1")*3*2</f>
        <v>0</v>
      </c>
      <c r="I96" s="95">
        <f>COUNTIF(I95,"1")*4*2</f>
        <v>0</v>
      </c>
      <c r="J96" s="95">
        <f>COUNTIF(J95,"1")*5*2</f>
        <v>0</v>
      </c>
    </row>
    <row r="97" spans="1:10" ht="45.95" customHeight="1" x14ac:dyDescent="0.35">
      <c r="A97" s="55" t="s">
        <v>36</v>
      </c>
      <c r="B97" s="55"/>
      <c r="C97" s="55"/>
      <c r="D97" s="55"/>
      <c r="E97" s="95"/>
      <c r="F97" s="95"/>
      <c r="G97" s="95"/>
      <c r="H97" s="95"/>
      <c r="I97" s="95"/>
      <c r="J97" s="95"/>
    </row>
    <row r="98" spans="1:10" x14ac:dyDescent="0.35">
      <c r="A98" s="53" t="s">
        <v>37</v>
      </c>
      <c r="B98" s="53"/>
      <c r="C98" s="53"/>
      <c r="D98" s="53"/>
      <c r="E98" s="95"/>
      <c r="F98" s="95"/>
      <c r="G98" s="95"/>
      <c r="H98" s="95"/>
      <c r="I98" s="95"/>
      <c r="J98" s="95"/>
    </row>
    <row r="99" spans="1:10" hidden="1" x14ac:dyDescent="0.35">
      <c r="A99" s="60" t="s">
        <v>41</v>
      </c>
      <c r="B99" s="61"/>
      <c r="C99" s="61"/>
      <c r="D99" s="62"/>
      <c r="E99" s="54">
        <f>COUNTIF(E97:E98,"1")*0</f>
        <v>0</v>
      </c>
      <c r="F99" s="54">
        <f>COUNTIF(F97:F98,"1")*1</f>
        <v>0</v>
      </c>
      <c r="G99" s="54">
        <f>COUNTIF(G97:G98,"1")*2</f>
        <v>0</v>
      </c>
      <c r="H99" s="54">
        <f>COUNTIF(H97:H98,"1")*3</f>
        <v>0</v>
      </c>
      <c r="I99" s="54">
        <f>COUNTIF(I97:I98,"1")*4</f>
        <v>0</v>
      </c>
      <c r="J99" s="54">
        <f>COUNTIF(J97:J98,"1")*5</f>
        <v>0</v>
      </c>
    </row>
    <row r="100" spans="1:10" x14ac:dyDescent="0.35">
      <c r="A100" s="52" t="s">
        <v>38</v>
      </c>
      <c r="B100" s="52"/>
      <c r="C100" s="52"/>
      <c r="D100" s="52"/>
      <c r="E100" s="52"/>
      <c r="F100" s="52"/>
      <c r="G100" s="52"/>
      <c r="H100" s="52"/>
      <c r="I100" s="52"/>
      <c r="J100" s="52"/>
    </row>
    <row r="101" spans="1:10" x14ac:dyDescent="0.35">
      <c r="A101" s="53" t="s">
        <v>39</v>
      </c>
      <c r="B101" s="53"/>
      <c r="C101" s="53"/>
      <c r="D101" s="53"/>
      <c r="E101" s="95"/>
      <c r="F101" s="95"/>
      <c r="G101" s="95"/>
      <c r="H101" s="95"/>
      <c r="I101" s="95"/>
      <c r="J101" s="95"/>
    </row>
    <row r="102" spans="1:10" hidden="1" x14ac:dyDescent="0.35">
      <c r="A102" s="81" t="s">
        <v>41</v>
      </c>
      <c r="B102" s="82"/>
      <c r="C102" s="82"/>
      <c r="D102" s="83"/>
      <c r="E102" s="84">
        <f>COUNTIF(E101,"1")*0</f>
        <v>0</v>
      </c>
      <c r="F102" s="84">
        <f>COUNTIF(F101,"1")*1</f>
        <v>0</v>
      </c>
      <c r="G102" s="84">
        <f>COUNTIF(G101,"1")*2</f>
        <v>0</v>
      </c>
      <c r="H102" s="84">
        <f>COUNTIF(H101,"1")*3</f>
        <v>0</v>
      </c>
      <c r="I102" s="84">
        <f>COUNTIF(I101,"1")*4</f>
        <v>0</v>
      </c>
      <c r="J102" s="84">
        <f>COUNTIF(J101,"1")*5</f>
        <v>0</v>
      </c>
    </row>
    <row r="103" spans="1:10" x14ac:dyDescent="0.35">
      <c r="A103" s="85" t="s">
        <v>40</v>
      </c>
      <c r="B103" s="85"/>
      <c r="C103" s="85"/>
      <c r="D103" s="85"/>
      <c r="E103" s="86">
        <f>SUM(E89:J89,E93:J93,E96:J96,E99:J99,E102:J102)</f>
        <v>0</v>
      </c>
      <c r="F103" s="87"/>
      <c r="G103" s="87"/>
      <c r="H103" s="88" t="s">
        <v>41</v>
      </c>
      <c r="I103" s="88"/>
      <c r="J103" s="89"/>
    </row>
    <row r="104" spans="1:10" ht="45.95" customHeight="1" x14ac:dyDescent="0.35">
      <c r="A104" s="90" t="s">
        <v>116</v>
      </c>
      <c r="B104" s="85"/>
      <c r="C104" s="85"/>
      <c r="D104" s="85"/>
      <c r="E104" s="91">
        <f>E103*1.82</f>
        <v>0</v>
      </c>
      <c r="F104" s="92"/>
      <c r="G104" s="92"/>
      <c r="H104" s="93" t="s">
        <v>41</v>
      </c>
      <c r="I104" s="93"/>
      <c r="J104" s="94"/>
    </row>
    <row r="106" spans="1:10" ht="24.95" customHeight="1" x14ac:dyDescent="0.35">
      <c r="A106" s="23" t="s">
        <v>99</v>
      </c>
      <c r="B106" s="23"/>
      <c r="C106" s="23"/>
      <c r="D106" s="23"/>
      <c r="E106" s="23"/>
      <c r="F106" s="23"/>
      <c r="G106" s="23"/>
      <c r="H106" s="23"/>
      <c r="I106" s="23"/>
      <c r="J106" s="23"/>
    </row>
    <row r="107" spans="1:10" x14ac:dyDescent="0.35">
      <c r="A107" s="67" t="s">
        <v>20</v>
      </c>
      <c r="B107" s="67"/>
      <c r="C107" s="170"/>
      <c r="D107" s="170"/>
      <c r="E107" s="170"/>
      <c r="F107" s="170"/>
      <c r="G107" s="170"/>
      <c r="H107" s="170"/>
      <c r="I107" s="170"/>
      <c r="J107" s="170"/>
    </row>
    <row r="108" spans="1:10" x14ac:dyDescent="0.35">
      <c r="A108" s="69" t="s">
        <v>21</v>
      </c>
      <c r="B108" s="170"/>
      <c r="C108" s="170"/>
      <c r="D108" s="170"/>
      <c r="E108" s="170"/>
      <c r="F108" s="170"/>
      <c r="G108" s="170"/>
      <c r="H108" s="170"/>
      <c r="I108" s="170"/>
      <c r="J108" s="170"/>
    </row>
    <row r="109" spans="1:10" x14ac:dyDescent="0.35">
      <c r="A109" s="69" t="s">
        <v>8</v>
      </c>
      <c r="B109" s="170"/>
      <c r="C109" s="170"/>
      <c r="D109" s="170"/>
      <c r="E109" s="68" t="s">
        <v>9</v>
      </c>
      <c r="F109" s="68"/>
      <c r="G109" s="170"/>
      <c r="H109" s="170"/>
      <c r="I109" s="170"/>
      <c r="J109" s="170"/>
    </row>
    <row r="110" spans="1:10" x14ac:dyDescent="0.35">
      <c r="A110" s="69" t="s">
        <v>10</v>
      </c>
      <c r="B110" s="170"/>
      <c r="C110" s="170"/>
      <c r="D110" s="170"/>
      <c r="E110" s="68" t="s">
        <v>22</v>
      </c>
      <c r="F110" s="68"/>
      <c r="G110" s="170"/>
      <c r="H110" s="170"/>
      <c r="I110" s="170"/>
      <c r="J110" s="170"/>
    </row>
    <row r="111" spans="1:10" x14ac:dyDescent="0.35">
      <c r="A111" s="69" t="s">
        <v>4</v>
      </c>
      <c r="B111" s="170"/>
      <c r="C111" s="170"/>
      <c r="D111" s="170"/>
      <c r="E111" s="68" t="s">
        <v>23</v>
      </c>
      <c r="F111" s="68"/>
      <c r="G111" s="170"/>
      <c r="H111" s="170"/>
      <c r="I111" s="170"/>
      <c r="J111" s="170"/>
    </row>
    <row r="112" spans="1:10" x14ac:dyDescent="0.35">
      <c r="A112" s="70" t="s">
        <v>113</v>
      </c>
      <c r="B112" s="70"/>
      <c r="C112" s="170"/>
      <c r="D112" s="170"/>
      <c r="E112" s="170"/>
      <c r="F112" s="170"/>
      <c r="G112" s="170"/>
      <c r="H112" s="170"/>
      <c r="I112" s="170"/>
      <c r="J112" s="170"/>
    </row>
    <row r="113" spans="1:10" x14ac:dyDescent="0.35">
      <c r="A113" s="71" t="s">
        <v>2</v>
      </c>
      <c r="B113" s="170"/>
      <c r="C113" s="170"/>
      <c r="D113" s="170"/>
      <c r="E113" s="170"/>
      <c r="F113" s="170"/>
      <c r="G113" s="170"/>
      <c r="H113" s="170"/>
      <c r="I113" s="170"/>
      <c r="J113" s="170"/>
    </row>
    <row r="114" spans="1:10" x14ac:dyDescent="0.35">
      <c r="A114" s="71" t="s">
        <v>4</v>
      </c>
      <c r="B114" s="170"/>
      <c r="C114" s="170"/>
      <c r="D114" s="170"/>
      <c r="E114" s="72" t="s">
        <v>25</v>
      </c>
      <c r="F114" s="73"/>
      <c r="G114" s="170"/>
      <c r="H114" s="170"/>
      <c r="I114" s="170"/>
      <c r="J114" s="170"/>
    </row>
    <row r="115" spans="1:10" x14ac:dyDescent="0.35">
      <c r="A115" s="71" t="s">
        <v>26</v>
      </c>
      <c r="B115" s="174"/>
      <c r="C115" s="174"/>
      <c r="D115" s="174"/>
      <c r="E115" s="174"/>
      <c r="F115" s="174"/>
      <c r="G115" s="174"/>
      <c r="H115" s="174"/>
      <c r="I115" s="174"/>
      <c r="J115" s="174"/>
    </row>
    <row r="116" spans="1:10" x14ac:dyDescent="0.35">
      <c r="A116" s="74" t="s">
        <v>114</v>
      </c>
      <c r="B116" s="175"/>
      <c r="C116" s="170"/>
      <c r="D116" s="170"/>
      <c r="E116" s="170"/>
      <c r="F116" s="170"/>
      <c r="G116" s="170"/>
      <c r="H116" s="170"/>
      <c r="I116" s="170"/>
      <c r="J116" s="170"/>
    </row>
    <row r="117" spans="1:10" x14ac:dyDescent="0.35">
      <c r="A117" s="75" t="s">
        <v>115</v>
      </c>
      <c r="B117" s="75"/>
      <c r="C117" s="75"/>
      <c r="D117" s="75"/>
      <c r="E117" s="75"/>
      <c r="F117" s="75"/>
      <c r="G117" s="75"/>
      <c r="H117" s="75"/>
      <c r="I117" s="75"/>
      <c r="J117" s="75"/>
    </row>
    <row r="118" spans="1:10" x14ac:dyDescent="0.35">
      <c r="A118" s="76" t="s">
        <v>28</v>
      </c>
      <c r="B118" s="76"/>
      <c r="C118" s="76"/>
      <c r="D118" s="76"/>
      <c r="E118" s="77" t="s">
        <v>29</v>
      </c>
      <c r="F118" s="77"/>
      <c r="G118" s="77"/>
      <c r="H118" s="77"/>
      <c r="I118" s="77"/>
      <c r="J118" s="77"/>
    </row>
    <row r="119" spans="1:10" x14ac:dyDescent="0.35">
      <c r="A119" s="76"/>
      <c r="B119" s="76"/>
      <c r="C119" s="76"/>
      <c r="D119" s="76"/>
      <c r="E119" s="78">
        <v>0</v>
      </c>
      <c r="F119" s="78">
        <v>1</v>
      </c>
      <c r="G119" s="78">
        <v>2</v>
      </c>
      <c r="H119" s="78">
        <v>3</v>
      </c>
      <c r="I119" s="78">
        <v>4</v>
      </c>
      <c r="J119" s="78">
        <v>5</v>
      </c>
    </row>
    <row r="120" spans="1:10" x14ac:dyDescent="0.35">
      <c r="A120" s="52" t="s">
        <v>111</v>
      </c>
      <c r="B120" s="52"/>
      <c r="C120" s="52"/>
      <c r="D120" s="52"/>
      <c r="E120" s="52"/>
      <c r="F120" s="52"/>
      <c r="G120" s="52"/>
      <c r="H120" s="52"/>
      <c r="I120" s="52"/>
      <c r="J120" s="52"/>
    </row>
    <row r="121" spans="1:10" x14ac:dyDescent="0.35">
      <c r="A121" s="53" t="s">
        <v>30</v>
      </c>
      <c r="B121" s="53"/>
      <c r="C121" s="53"/>
      <c r="D121" s="53"/>
      <c r="E121" s="95"/>
      <c r="F121" s="95"/>
      <c r="G121" s="95"/>
      <c r="H121" s="95"/>
      <c r="I121" s="95"/>
      <c r="J121" s="95"/>
    </row>
    <row r="122" spans="1:10" ht="45.95" customHeight="1" x14ac:dyDescent="0.35">
      <c r="A122" s="55" t="s">
        <v>31</v>
      </c>
      <c r="B122" s="55"/>
      <c r="C122" s="55"/>
      <c r="D122" s="55"/>
      <c r="E122" s="95"/>
      <c r="F122" s="95"/>
      <c r="G122" s="95"/>
      <c r="H122" s="95"/>
      <c r="I122" s="95"/>
      <c r="J122" s="95"/>
    </row>
    <row r="123" spans="1:10" hidden="1" x14ac:dyDescent="0.35">
      <c r="A123" s="56" t="s">
        <v>41</v>
      </c>
      <c r="B123" s="57"/>
      <c r="C123" s="57"/>
      <c r="D123" s="58"/>
      <c r="E123" s="54">
        <f>COUNTIF(E121:E122,"1")*0*2</f>
        <v>0</v>
      </c>
      <c r="F123" s="54">
        <f>COUNTIF(F121:F122,"1")*1*2</f>
        <v>0</v>
      </c>
      <c r="G123" s="54">
        <f>COUNTIF(G121:G122,"1")*2*2</f>
        <v>0</v>
      </c>
      <c r="H123" s="54">
        <f>COUNTIF(H121:H122,"1")*3*2</f>
        <v>0</v>
      </c>
      <c r="I123" s="54">
        <f>COUNTIF(I121:I122,"1")*4*2</f>
        <v>0</v>
      </c>
      <c r="J123" s="54">
        <f>COUNTIF(J121:J122,"1")*5*2</f>
        <v>0</v>
      </c>
    </row>
    <row r="124" spans="1:10" x14ac:dyDescent="0.35">
      <c r="A124" s="52" t="s">
        <v>32</v>
      </c>
      <c r="B124" s="52"/>
      <c r="C124" s="52"/>
      <c r="D124" s="52"/>
      <c r="E124" s="52"/>
      <c r="F124" s="52"/>
      <c r="G124" s="52"/>
      <c r="H124" s="52"/>
      <c r="I124" s="52"/>
      <c r="J124" s="52"/>
    </row>
    <row r="125" spans="1:10" ht="45.95" customHeight="1" x14ac:dyDescent="0.35">
      <c r="A125" s="55" t="s">
        <v>33</v>
      </c>
      <c r="B125" s="55"/>
      <c r="C125" s="55"/>
      <c r="D125" s="55"/>
      <c r="E125" s="95"/>
      <c r="F125" s="95"/>
      <c r="G125" s="95"/>
      <c r="H125" s="95"/>
      <c r="I125" s="95"/>
      <c r="J125" s="95"/>
    </row>
    <row r="126" spans="1:10" ht="66" customHeight="1" x14ac:dyDescent="0.35">
      <c r="A126" s="55" t="s">
        <v>34</v>
      </c>
      <c r="B126" s="55"/>
      <c r="C126" s="55"/>
      <c r="D126" s="55"/>
      <c r="E126" s="95"/>
      <c r="F126" s="95"/>
      <c r="G126" s="95"/>
      <c r="H126" s="95"/>
      <c r="I126" s="95"/>
      <c r="J126" s="95"/>
    </row>
    <row r="127" spans="1:10" hidden="1" x14ac:dyDescent="0.35">
      <c r="A127" s="56" t="s">
        <v>41</v>
      </c>
      <c r="B127" s="57"/>
      <c r="C127" s="57"/>
      <c r="D127" s="58"/>
      <c r="E127" s="54">
        <f>COUNTIF(E125:E126,"1")*0</f>
        <v>0</v>
      </c>
      <c r="F127" s="54">
        <f>COUNTIF(F125:F126,"1")*1</f>
        <v>0</v>
      </c>
      <c r="G127" s="54">
        <f>COUNTIF(G125:G126,"1")*2</f>
        <v>0</v>
      </c>
      <c r="H127" s="54">
        <f>COUNTIF(H125:H126,"1")*3</f>
        <v>0</v>
      </c>
      <c r="I127" s="54">
        <f>COUNTIF(I125:I126,"1")*4</f>
        <v>0</v>
      </c>
      <c r="J127" s="54">
        <f>COUNTIF(J125:J126,"1")*5</f>
        <v>0</v>
      </c>
    </row>
    <row r="128" spans="1:10" x14ac:dyDescent="0.35">
      <c r="A128" s="59" t="s">
        <v>112</v>
      </c>
      <c r="B128" s="59"/>
      <c r="C128" s="59"/>
      <c r="D128" s="59"/>
      <c r="E128" s="59"/>
      <c r="F128" s="59"/>
      <c r="G128" s="59"/>
      <c r="H128" s="59"/>
      <c r="I128" s="59"/>
      <c r="J128" s="59"/>
    </row>
    <row r="129" spans="1:10" ht="45.95" customHeight="1" x14ac:dyDescent="0.35">
      <c r="A129" s="55" t="s">
        <v>35</v>
      </c>
      <c r="B129" s="55"/>
      <c r="C129" s="55"/>
      <c r="D129" s="55"/>
      <c r="E129" s="95"/>
      <c r="F129" s="95"/>
      <c r="G129" s="95"/>
      <c r="H129" s="95"/>
      <c r="I129" s="95"/>
      <c r="J129" s="95"/>
    </row>
    <row r="130" spans="1:10" ht="21" hidden="1" customHeight="1" x14ac:dyDescent="0.35">
      <c r="A130" s="56" t="s">
        <v>41</v>
      </c>
      <c r="B130" s="57"/>
      <c r="C130" s="57"/>
      <c r="D130" s="58"/>
      <c r="E130" s="95">
        <f>COUNTIF(E129,"1")*0*2</f>
        <v>0</v>
      </c>
      <c r="F130" s="95">
        <f>COUNTIF(F129,"1")*1*2</f>
        <v>0</v>
      </c>
      <c r="G130" s="95">
        <f>COUNTIF(G129,"1")*2*2</f>
        <v>0</v>
      </c>
      <c r="H130" s="95">
        <f>COUNTIF(H129,"1")*3*2</f>
        <v>0</v>
      </c>
      <c r="I130" s="95">
        <f>COUNTIF(I129,"1")*4*2</f>
        <v>0</v>
      </c>
      <c r="J130" s="95">
        <f>COUNTIF(J129,"1")*5*2</f>
        <v>0</v>
      </c>
    </row>
    <row r="131" spans="1:10" ht="45.95" customHeight="1" x14ac:dyDescent="0.35">
      <c r="A131" s="55" t="s">
        <v>36</v>
      </c>
      <c r="B131" s="55"/>
      <c r="C131" s="55"/>
      <c r="D131" s="55"/>
      <c r="E131" s="95"/>
      <c r="F131" s="95"/>
      <c r="G131" s="95"/>
      <c r="H131" s="95"/>
      <c r="I131" s="95"/>
      <c r="J131" s="95"/>
    </row>
    <row r="132" spans="1:10" x14ac:dyDescent="0.35">
      <c r="A132" s="53" t="s">
        <v>37</v>
      </c>
      <c r="B132" s="53"/>
      <c r="C132" s="53"/>
      <c r="D132" s="53"/>
      <c r="E132" s="95"/>
      <c r="F132" s="95"/>
      <c r="G132" s="95"/>
      <c r="H132" s="95"/>
      <c r="I132" s="95"/>
      <c r="J132" s="95"/>
    </row>
    <row r="133" spans="1:10" hidden="1" x14ac:dyDescent="0.35">
      <c r="A133" s="60" t="s">
        <v>41</v>
      </c>
      <c r="B133" s="61"/>
      <c r="C133" s="61"/>
      <c r="D133" s="62"/>
      <c r="E133" s="54">
        <f>COUNTIF(E131:E132,"1")*0</f>
        <v>0</v>
      </c>
      <c r="F133" s="54">
        <f>COUNTIF(F131:F132,"1")*1</f>
        <v>0</v>
      </c>
      <c r="G133" s="54">
        <f>COUNTIF(G131:G132,"1")*2</f>
        <v>0</v>
      </c>
      <c r="H133" s="54">
        <f>COUNTIF(H131:H132,"1")*3</f>
        <v>0</v>
      </c>
      <c r="I133" s="54">
        <f>COUNTIF(I131:I132,"1")*4</f>
        <v>0</v>
      </c>
      <c r="J133" s="54">
        <f>COUNTIF(J131:J132,"1")*5</f>
        <v>0</v>
      </c>
    </row>
    <row r="134" spans="1:10" x14ac:dyDescent="0.35">
      <c r="A134" s="52" t="s">
        <v>38</v>
      </c>
      <c r="B134" s="52"/>
      <c r="C134" s="52"/>
      <c r="D134" s="52"/>
      <c r="E134" s="52"/>
      <c r="F134" s="52"/>
      <c r="G134" s="52"/>
      <c r="H134" s="52"/>
      <c r="I134" s="52"/>
      <c r="J134" s="52"/>
    </row>
    <row r="135" spans="1:10" x14ac:dyDescent="0.35">
      <c r="A135" s="53" t="s">
        <v>39</v>
      </c>
      <c r="B135" s="53"/>
      <c r="C135" s="53"/>
      <c r="D135" s="53"/>
      <c r="E135" s="95"/>
      <c r="F135" s="95"/>
      <c r="G135" s="95"/>
      <c r="H135" s="95"/>
      <c r="I135" s="95"/>
      <c r="J135" s="95"/>
    </row>
    <row r="136" spans="1:10" hidden="1" x14ac:dyDescent="0.35">
      <c r="A136" s="81" t="s">
        <v>41</v>
      </c>
      <c r="B136" s="82"/>
      <c r="C136" s="82"/>
      <c r="D136" s="83"/>
      <c r="E136" s="84">
        <f>COUNTIF(E135,"1")*0</f>
        <v>0</v>
      </c>
      <c r="F136" s="84">
        <f>COUNTIF(F135,"1")*1</f>
        <v>0</v>
      </c>
      <c r="G136" s="84">
        <f>COUNTIF(G135,"1")*2</f>
        <v>0</v>
      </c>
      <c r="H136" s="84">
        <f>COUNTIF(H135,"1")*3</f>
        <v>0</v>
      </c>
      <c r="I136" s="84">
        <f>COUNTIF(I135,"1")*4</f>
        <v>0</v>
      </c>
      <c r="J136" s="84">
        <f>COUNTIF(J135,"1")*5</f>
        <v>0</v>
      </c>
    </row>
    <row r="137" spans="1:10" x14ac:dyDescent="0.35">
      <c r="A137" s="85" t="s">
        <v>40</v>
      </c>
      <c r="B137" s="85"/>
      <c r="C137" s="85"/>
      <c r="D137" s="85"/>
      <c r="E137" s="86">
        <f>SUM(E123:J123,E127:J127,E130:J130,E133:J133,E136:J136)</f>
        <v>0</v>
      </c>
      <c r="F137" s="87"/>
      <c r="G137" s="87"/>
      <c r="H137" s="88" t="s">
        <v>41</v>
      </c>
      <c r="I137" s="88"/>
      <c r="J137" s="89"/>
    </row>
    <row r="138" spans="1:10" ht="45.95" customHeight="1" x14ac:dyDescent="0.35">
      <c r="A138" s="90" t="s">
        <v>116</v>
      </c>
      <c r="B138" s="85"/>
      <c r="C138" s="85"/>
      <c r="D138" s="85"/>
      <c r="E138" s="91">
        <f>E137*1.82</f>
        <v>0</v>
      </c>
      <c r="F138" s="92"/>
      <c r="G138" s="92"/>
      <c r="H138" s="93" t="s">
        <v>41</v>
      </c>
      <c r="I138" s="93"/>
      <c r="J138" s="94"/>
    </row>
    <row r="140" spans="1:10" ht="24.95" customHeight="1" x14ac:dyDescent="0.35">
      <c r="A140" s="23" t="s">
        <v>100</v>
      </c>
      <c r="B140" s="23"/>
      <c r="C140" s="23"/>
      <c r="D140" s="23"/>
      <c r="E140" s="23"/>
      <c r="F140" s="23"/>
      <c r="G140" s="23"/>
      <c r="H140" s="23"/>
      <c r="I140" s="23"/>
      <c r="J140" s="23"/>
    </row>
    <row r="141" spans="1:10" x14ac:dyDescent="0.35">
      <c r="A141" s="67" t="s">
        <v>20</v>
      </c>
      <c r="B141" s="67"/>
      <c r="C141" s="170"/>
      <c r="D141" s="170"/>
      <c r="E141" s="170"/>
      <c r="F141" s="170"/>
      <c r="G141" s="170"/>
      <c r="H141" s="170"/>
      <c r="I141" s="170"/>
      <c r="J141" s="170"/>
    </row>
    <row r="142" spans="1:10" x14ac:dyDescent="0.35">
      <c r="A142" s="69" t="s">
        <v>21</v>
      </c>
      <c r="B142" s="170"/>
      <c r="C142" s="170"/>
      <c r="D142" s="170"/>
      <c r="E142" s="170"/>
      <c r="F142" s="170"/>
      <c r="G142" s="170"/>
      <c r="H142" s="170"/>
      <c r="I142" s="170"/>
      <c r="J142" s="170"/>
    </row>
    <row r="143" spans="1:10" x14ac:dyDescent="0.35">
      <c r="A143" s="69" t="s">
        <v>8</v>
      </c>
      <c r="B143" s="170"/>
      <c r="C143" s="170"/>
      <c r="D143" s="170"/>
      <c r="E143" s="68" t="s">
        <v>9</v>
      </c>
      <c r="F143" s="68"/>
      <c r="G143" s="170"/>
      <c r="H143" s="170"/>
      <c r="I143" s="170"/>
      <c r="J143" s="170"/>
    </row>
    <row r="144" spans="1:10" x14ac:dyDescent="0.35">
      <c r="A144" s="69" t="s">
        <v>10</v>
      </c>
      <c r="B144" s="170"/>
      <c r="C144" s="170"/>
      <c r="D144" s="170"/>
      <c r="E144" s="68" t="s">
        <v>22</v>
      </c>
      <c r="F144" s="68"/>
      <c r="G144" s="170"/>
      <c r="H144" s="170"/>
      <c r="I144" s="170"/>
      <c r="J144" s="170"/>
    </row>
    <row r="145" spans="1:10" x14ac:dyDescent="0.35">
      <c r="A145" s="69" t="s">
        <v>4</v>
      </c>
      <c r="B145" s="170"/>
      <c r="C145" s="170"/>
      <c r="D145" s="170"/>
      <c r="E145" s="68" t="s">
        <v>23</v>
      </c>
      <c r="F145" s="68"/>
      <c r="G145" s="170"/>
      <c r="H145" s="170"/>
      <c r="I145" s="170"/>
      <c r="J145" s="170"/>
    </row>
    <row r="146" spans="1:10" x14ac:dyDescent="0.35">
      <c r="A146" s="70" t="s">
        <v>113</v>
      </c>
      <c r="B146" s="70"/>
      <c r="C146" s="170"/>
      <c r="D146" s="170"/>
      <c r="E146" s="170"/>
      <c r="F146" s="170"/>
      <c r="G146" s="170"/>
      <c r="H146" s="170"/>
      <c r="I146" s="170"/>
      <c r="J146" s="170"/>
    </row>
    <row r="147" spans="1:10" x14ac:dyDescent="0.35">
      <c r="A147" s="71" t="s">
        <v>2</v>
      </c>
      <c r="B147" s="170"/>
      <c r="C147" s="170"/>
      <c r="D147" s="170"/>
      <c r="E147" s="170"/>
      <c r="F147" s="170"/>
      <c r="G147" s="170"/>
      <c r="H147" s="170"/>
      <c r="I147" s="170"/>
      <c r="J147" s="170"/>
    </row>
    <row r="148" spans="1:10" x14ac:dyDescent="0.35">
      <c r="A148" s="71" t="s">
        <v>4</v>
      </c>
      <c r="B148" s="170"/>
      <c r="C148" s="170"/>
      <c r="D148" s="170"/>
      <c r="E148" s="72" t="s">
        <v>25</v>
      </c>
      <c r="F148" s="73"/>
      <c r="G148" s="170"/>
      <c r="H148" s="170"/>
      <c r="I148" s="170"/>
      <c r="J148" s="170"/>
    </row>
    <row r="149" spans="1:10" x14ac:dyDescent="0.35">
      <c r="A149" s="71" t="s">
        <v>26</v>
      </c>
      <c r="B149" s="174"/>
      <c r="C149" s="174"/>
      <c r="D149" s="174"/>
      <c r="E149" s="174"/>
      <c r="F149" s="174"/>
      <c r="G149" s="174"/>
      <c r="H149" s="174"/>
      <c r="I149" s="174"/>
      <c r="J149" s="174"/>
    </row>
    <row r="150" spans="1:10" x14ac:dyDescent="0.35">
      <c r="A150" s="74" t="s">
        <v>114</v>
      </c>
      <c r="B150" s="175"/>
      <c r="C150" s="170"/>
      <c r="D150" s="170"/>
      <c r="E150" s="170"/>
      <c r="F150" s="170"/>
      <c r="G150" s="170"/>
      <c r="H150" s="170"/>
      <c r="I150" s="170"/>
      <c r="J150" s="170"/>
    </row>
    <row r="151" spans="1:10" x14ac:dyDescent="0.35">
      <c r="A151" s="75" t="s">
        <v>115</v>
      </c>
      <c r="B151" s="75"/>
      <c r="C151" s="75"/>
      <c r="D151" s="75"/>
      <c r="E151" s="75"/>
      <c r="F151" s="75"/>
      <c r="G151" s="75"/>
      <c r="H151" s="75"/>
      <c r="I151" s="75"/>
      <c r="J151" s="75"/>
    </row>
    <row r="152" spans="1:10" x14ac:dyDescent="0.35">
      <c r="A152" s="76" t="s">
        <v>28</v>
      </c>
      <c r="B152" s="76"/>
      <c r="C152" s="76"/>
      <c r="D152" s="76"/>
      <c r="E152" s="77" t="s">
        <v>29</v>
      </c>
      <c r="F152" s="77"/>
      <c r="G152" s="77"/>
      <c r="H152" s="77"/>
      <c r="I152" s="77"/>
      <c r="J152" s="77"/>
    </row>
    <row r="153" spans="1:10" x14ac:dyDescent="0.35">
      <c r="A153" s="76"/>
      <c r="B153" s="76"/>
      <c r="C153" s="76"/>
      <c r="D153" s="76"/>
      <c r="E153" s="78">
        <v>0</v>
      </c>
      <c r="F153" s="78">
        <v>1</v>
      </c>
      <c r="G153" s="78">
        <v>2</v>
      </c>
      <c r="H153" s="78">
        <v>3</v>
      </c>
      <c r="I153" s="78">
        <v>4</v>
      </c>
      <c r="J153" s="78">
        <v>5</v>
      </c>
    </row>
    <row r="154" spans="1:10" x14ac:dyDescent="0.35">
      <c r="A154" s="52" t="s">
        <v>111</v>
      </c>
      <c r="B154" s="52"/>
      <c r="C154" s="52"/>
      <c r="D154" s="52"/>
      <c r="E154" s="52"/>
      <c r="F154" s="52"/>
      <c r="G154" s="52"/>
      <c r="H154" s="52"/>
      <c r="I154" s="52"/>
      <c r="J154" s="52"/>
    </row>
    <row r="155" spans="1:10" x14ac:dyDescent="0.35">
      <c r="A155" s="53" t="s">
        <v>30</v>
      </c>
      <c r="B155" s="53"/>
      <c r="C155" s="53"/>
      <c r="D155" s="53"/>
      <c r="E155" s="95"/>
      <c r="F155" s="95"/>
      <c r="G155" s="95"/>
      <c r="H155" s="95"/>
      <c r="I155" s="95"/>
      <c r="J155" s="95"/>
    </row>
    <row r="156" spans="1:10" ht="45.95" customHeight="1" x14ac:dyDescent="0.35">
      <c r="A156" s="55" t="s">
        <v>31</v>
      </c>
      <c r="B156" s="55"/>
      <c r="C156" s="55"/>
      <c r="D156" s="55"/>
      <c r="E156" s="95"/>
      <c r="F156" s="95"/>
      <c r="G156" s="95"/>
      <c r="H156" s="95"/>
      <c r="I156" s="95"/>
      <c r="J156" s="95"/>
    </row>
    <row r="157" spans="1:10" hidden="1" x14ac:dyDescent="0.35">
      <c r="A157" s="56" t="s">
        <v>41</v>
      </c>
      <c r="B157" s="57"/>
      <c r="C157" s="57"/>
      <c r="D157" s="58"/>
      <c r="E157" s="54">
        <f>COUNTIF(E155:E156,"1")*0*2</f>
        <v>0</v>
      </c>
      <c r="F157" s="54">
        <f>COUNTIF(F155:F156,"1")*1*2</f>
        <v>0</v>
      </c>
      <c r="G157" s="54">
        <f>COUNTIF(G155:G156,"1")*2*2</f>
        <v>0</v>
      </c>
      <c r="H157" s="54">
        <f>COUNTIF(H155:H156,"1")*3*2</f>
        <v>0</v>
      </c>
      <c r="I157" s="54">
        <f>COUNTIF(I155:I156,"1")*4*2</f>
        <v>0</v>
      </c>
      <c r="J157" s="54">
        <f>COUNTIF(J155:J156,"1")*5*2</f>
        <v>0</v>
      </c>
    </row>
    <row r="158" spans="1:10" x14ac:dyDescent="0.35">
      <c r="A158" s="52" t="s">
        <v>32</v>
      </c>
      <c r="B158" s="52"/>
      <c r="C158" s="52"/>
      <c r="D158" s="52"/>
      <c r="E158" s="52"/>
      <c r="F158" s="52"/>
      <c r="G158" s="52"/>
      <c r="H158" s="52"/>
      <c r="I158" s="52"/>
      <c r="J158" s="52"/>
    </row>
    <row r="159" spans="1:10" ht="45.95" customHeight="1" x14ac:dyDescent="0.35">
      <c r="A159" s="55" t="s">
        <v>33</v>
      </c>
      <c r="B159" s="55"/>
      <c r="C159" s="55"/>
      <c r="D159" s="55"/>
      <c r="E159" s="95"/>
      <c r="F159" s="95"/>
      <c r="G159" s="95"/>
      <c r="H159" s="95"/>
      <c r="I159" s="95"/>
      <c r="J159" s="95"/>
    </row>
    <row r="160" spans="1:10" ht="66" customHeight="1" x14ac:dyDescent="0.35">
      <c r="A160" s="55" t="s">
        <v>34</v>
      </c>
      <c r="B160" s="55"/>
      <c r="C160" s="55"/>
      <c r="D160" s="55"/>
      <c r="E160" s="95"/>
      <c r="F160" s="95"/>
      <c r="G160" s="95"/>
      <c r="H160" s="95"/>
      <c r="I160" s="95"/>
      <c r="J160" s="95"/>
    </row>
    <row r="161" spans="1:10" hidden="1" x14ac:dyDescent="0.35">
      <c r="A161" s="56" t="s">
        <v>41</v>
      </c>
      <c r="B161" s="57"/>
      <c r="C161" s="57"/>
      <c r="D161" s="58"/>
      <c r="E161" s="54">
        <f>COUNTIF(E159:E160,"1")*0</f>
        <v>0</v>
      </c>
      <c r="F161" s="54">
        <f>COUNTIF(F159:F160,"1")*1</f>
        <v>0</v>
      </c>
      <c r="G161" s="54">
        <f>COUNTIF(G159:G160,"1")*2</f>
        <v>0</v>
      </c>
      <c r="H161" s="54">
        <f>COUNTIF(H159:H160,"1")*3</f>
        <v>0</v>
      </c>
      <c r="I161" s="54">
        <f>COUNTIF(I159:I160,"1")*4</f>
        <v>0</v>
      </c>
      <c r="J161" s="54">
        <f>COUNTIF(J159:J160,"1")*5</f>
        <v>0</v>
      </c>
    </row>
    <row r="162" spans="1:10" x14ac:dyDescent="0.35">
      <c r="A162" s="59" t="s">
        <v>112</v>
      </c>
      <c r="B162" s="59"/>
      <c r="C162" s="59"/>
      <c r="D162" s="59"/>
      <c r="E162" s="59"/>
      <c r="F162" s="59"/>
      <c r="G162" s="59"/>
      <c r="H162" s="59"/>
      <c r="I162" s="59"/>
      <c r="J162" s="59"/>
    </row>
    <row r="163" spans="1:10" ht="45.95" customHeight="1" x14ac:dyDescent="0.35">
      <c r="A163" s="55" t="s">
        <v>35</v>
      </c>
      <c r="B163" s="55"/>
      <c r="C163" s="55"/>
      <c r="D163" s="55"/>
      <c r="E163" s="95"/>
      <c r="F163" s="95"/>
      <c r="G163" s="95"/>
      <c r="H163" s="95"/>
      <c r="I163" s="95"/>
      <c r="J163" s="95"/>
    </row>
    <row r="164" spans="1:10" ht="21" hidden="1" customHeight="1" x14ac:dyDescent="0.35">
      <c r="A164" s="56" t="s">
        <v>41</v>
      </c>
      <c r="B164" s="57"/>
      <c r="C164" s="57"/>
      <c r="D164" s="58"/>
      <c r="E164" s="95">
        <f>COUNTIF(E163,"1")*0*2</f>
        <v>0</v>
      </c>
      <c r="F164" s="95">
        <f>COUNTIF(F163,"1")*1*2</f>
        <v>0</v>
      </c>
      <c r="G164" s="95">
        <f>COUNTIF(G163,"1")*2*2</f>
        <v>0</v>
      </c>
      <c r="H164" s="95">
        <f>COUNTIF(H163,"1")*3*2</f>
        <v>0</v>
      </c>
      <c r="I164" s="95">
        <f>COUNTIF(I163,"1")*4*2</f>
        <v>0</v>
      </c>
      <c r="J164" s="95">
        <f>COUNTIF(J163,"1")*5*2</f>
        <v>0</v>
      </c>
    </row>
    <row r="165" spans="1:10" ht="45.95" customHeight="1" x14ac:dyDescent="0.35">
      <c r="A165" s="55" t="s">
        <v>36</v>
      </c>
      <c r="B165" s="55"/>
      <c r="C165" s="55"/>
      <c r="D165" s="55"/>
      <c r="E165" s="95"/>
      <c r="F165" s="95"/>
      <c r="G165" s="95"/>
      <c r="H165" s="95"/>
      <c r="I165" s="95"/>
      <c r="J165" s="95"/>
    </row>
    <row r="166" spans="1:10" x14ac:dyDescent="0.35">
      <c r="A166" s="53" t="s">
        <v>37</v>
      </c>
      <c r="B166" s="53"/>
      <c r="C166" s="53"/>
      <c r="D166" s="53"/>
      <c r="E166" s="95"/>
      <c r="F166" s="95"/>
      <c r="G166" s="95"/>
      <c r="H166" s="95"/>
      <c r="I166" s="95"/>
      <c r="J166" s="95"/>
    </row>
    <row r="167" spans="1:10" hidden="1" x14ac:dyDescent="0.35">
      <c r="A167" s="60" t="s">
        <v>41</v>
      </c>
      <c r="B167" s="61"/>
      <c r="C167" s="61"/>
      <c r="D167" s="62"/>
      <c r="E167" s="54">
        <f>COUNTIF(E165:E166,"1")*0</f>
        <v>0</v>
      </c>
      <c r="F167" s="54">
        <f>COUNTIF(F165:F166,"1")*1</f>
        <v>0</v>
      </c>
      <c r="G167" s="54">
        <f>COUNTIF(G165:G166,"1")*2</f>
        <v>0</v>
      </c>
      <c r="H167" s="54">
        <f>COUNTIF(H165:H166,"1")*3</f>
        <v>0</v>
      </c>
      <c r="I167" s="54">
        <f>COUNTIF(I165:I166,"1")*4</f>
        <v>0</v>
      </c>
      <c r="J167" s="54">
        <f>COUNTIF(J165:J166,"1")*5</f>
        <v>0</v>
      </c>
    </row>
    <row r="168" spans="1:10" x14ac:dyDescent="0.35">
      <c r="A168" s="52" t="s">
        <v>38</v>
      </c>
      <c r="B168" s="52"/>
      <c r="C168" s="52"/>
      <c r="D168" s="52"/>
      <c r="E168" s="52"/>
      <c r="F168" s="52"/>
      <c r="G168" s="52"/>
      <c r="H168" s="52"/>
      <c r="I168" s="52"/>
      <c r="J168" s="52"/>
    </row>
    <row r="169" spans="1:10" x14ac:dyDescent="0.35">
      <c r="A169" s="53" t="s">
        <v>39</v>
      </c>
      <c r="B169" s="53"/>
      <c r="C169" s="53"/>
      <c r="D169" s="53"/>
      <c r="E169" s="95"/>
      <c r="F169" s="95"/>
      <c r="G169" s="95"/>
      <c r="H169" s="95"/>
      <c r="I169" s="95"/>
      <c r="J169" s="95"/>
    </row>
    <row r="170" spans="1:10" hidden="1" x14ac:dyDescent="0.35">
      <c r="A170" s="81" t="s">
        <v>41</v>
      </c>
      <c r="B170" s="82"/>
      <c r="C170" s="82"/>
      <c r="D170" s="83"/>
      <c r="E170" s="84">
        <f>COUNTIF(E169,"1")*0</f>
        <v>0</v>
      </c>
      <c r="F170" s="84">
        <f>COUNTIF(F169,"1")*1</f>
        <v>0</v>
      </c>
      <c r="G170" s="84">
        <f>COUNTIF(G169,"1")*2</f>
        <v>0</v>
      </c>
      <c r="H170" s="84">
        <f>COUNTIF(H169,"1")*3</f>
        <v>0</v>
      </c>
      <c r="I170" s="84">
        <f>COUNTIF(I169,"1")*4</f>
        <v>0</v>
      </c>
      <c r="J170" s="84">
        <f>COUNTIF(J169,"1")*5</f>
        <v>0</v>
      </c>
    </row>
    <row r="171" spans="1:10" x14ac:dyDescent="0.35">
      <c r="A171" s="85" t="s">
        <v>40</v>
      </c>
      <c r="B171" s="85"/>
      <c r="C171" s="85"/>
      <c r="D171" s="85"/>
      <c r="E171" s="86">
        <f>SUM(E157:J157,E161:J161,E164:J164,E167:J167,E170:J170)</f>
        <v>0</v>
      </c>
      <c r="F171" s="87"/>
      <c r="G171" s="87"/>
      <c r="H171" s="88" t="s">
        <v>41</v>
      </c>
      <c r="I171" s="88"/>
      <c r="J171" s="89"/>
    </row>
    <row r="172" spans="1:10" ht="45.95" customHeight="1" x14ac:dyDescent="0.35">
      <c r="A172" s="90" t="s">
        <v>116</v>
      </c>
      <c r="B172" s="85"/>
      <c r="C172" s="85"/>
      <c r="D172" s="85"/>
      <c r="E172" s="91">
        <f>E171*1.82</f>
        <v>0</v>
      </c>
      <c r="F172" s="92"/>
      <c r="G172" s="92"/>
      <c r="H172" s="93" t="s">
        <v>41</v>
      </c>
      <c r="I172" s="93"/>
      <c r="J172" s="94"/>
    </row>
  </sheetData>
  <sheetProtection algorithmName="SHA-512" hashValue="OUpueDh8Ul5EjzUuStdAML1eNZJEmq2nY7+/dcDLnMVIVLFLKzIMfE5M27ZZsszn1066qyOo1nrOayfvFFF3Ng==" saltValue="eDonLknoFYg0Web7SmTD8Q==" spinCount="100000" sheet="1" objects="1" scenarios="1"/>
  <protectedRanges>
    <protectedRange sqref="E155:J156 E159:J160 E163:J163 E165:J166 E169:J169" name="หน่วยงานที่5"/>
    <protectedRange sqref="E121:J122 E125:J126 E129:J129 E131:J132 E135:J135" name="หน่วยงานที่4"/>
    <protectedRange sqref="E87:J88 E91:J92 E95:J95 E97:J98 E101:J101" name="หน่วยงานที่3"/>
    <protectedRange sqref="C5 B6 B7:D9 G7:J9 C10 G12 B11:B14 E19:J20 E23:J24 E27:J27 E29:J30 E33:J33" name="หน่วยงานที่1"/>
    <protectedRange sqref="C39 B40 B41:D43 G41:J43 C44 G46 B45:B48 E53:J54 E57:J58 E61:J61 E63:J64 E67:J67 C73 B74 B75:D77 G75:J77 C78 G80 B79:B82 C107 B108 B109:D111 G109:J111 C112 G114 B113:B116 C141 B142 B143:D145 G143:J145 C146 G148 B147:B150" name="หน่วยงานที่2"/>
  </protectedRanges>
  <mergeCells count="237">
    <mergeCell ref="A171:D171"/>
    <mergeCell ref="E171:G171"/>
    <mergeCell ref="H171:J171"/>
    <mergeCell ref="A172:D172"/>
    <mergeCell ref="E172:G172"/>
    <mergeCell ref="H172:J172"/>
    <mergeCell ref="A166:D166"/>
    <mergeCell ref="A167:D167"/>
    <mergeCell ref="A168:J168"/>
    <mergeCell ref="A169:D169"/>
    <mergeCell ref="A170:D170"/>
    <mergeCell ref="A161:D161"/>
    <mergeCell ref="A162:J162"/>
    <mergeCell ref="A163:D163"/>
    <mergeCell ref="A164:D164"/>
    <mergeCell ref="A165:D165"/>
    <mergeCell ref="A156:D156"/>
    <mergeCell ref="A157:D157"/>
    <mergeCell ref="A158:J158"/>
    <mergeCell ref="A159:D159"/>
    <mergeCell ref="A160:D160"/>
    <mergeCell ref="A151:J151"/>
    <mergeCell ref="A152:D153"/>
    <mergeCell ref="E152:J152"/>
    <mergeCell ref="A154:J154"/>
    <mergeCell ref="A155:D155"/>
    <mergeCell ref="B147:J147"/>
    <mergeCell ref="B148:D148"/>
    <mergeCell ref="G148:J148"/>
    <mergeCell ref="B149:J149"/>
    <mergeCell ref="B150:J150"/>
    <mergeCell ref="E148:F148"/>
    <mergeCell ref="B145:D145"/>
    <mergeCell ref="E145:F145"/>
    <mergeCell ref="G145:J145"/>
    <mergeCell ref="A146:B146"/>
    <mergeCell ref="C146:J146"/>
    <mergeCell ref="B142:J142"/>
    <mergeCell ref="B143:D143"/>
    <mergeCell ref="E143:F143"/>
    <mergeCell ref="G143:J143"/>
    <mergeCell ref="B144:D144"/>
    <mergeCell ref="E144:F144"/>
    <mergeCell ref="G144:J144"/>
    <mergeCell ref="A138:D138"/>
    <mergeCell ref="E138:G138"/>
    <mergeCell ref="H138:J138"/>
    <mergeCell ref="A140:J140"/>
    <mergeCell ref="A141:B141"/>
    <mergeCell ref="C141:J141"/>
    <mergeCell ref="A135:D135"/>
    <mergeCell ref="A136:D136"/>
    <mergeCell ref="A137:D137"/>
    <mergeCell ref="E137:G137"/>
    <mergeCell ref="H137:J137"/>
    <mergeCell ref="A130:D130"/>
    <mergeCell ref="A131:D131"/>
    <mergeCell ref="A132:D132"/>
    <mergeCell ref="A133:D133"/>
    <mergeCell ref="A134:J134"/>
    <mergeCell ref="A125:D125"/>
    <mergeCell ref="A126:D126"/>
    <mergeCell ref="A127:D127"/>
    <mergeCell ref="A128:J128"/>
    <mergeCell ref="A129:D129"/>
    <mergeCell ref="A120:J120"/>
    <mergeCell ref="A121:D121"/>
    <mergeCell ref="A122:D122"/>
    <mergeCell ref="A123:D123"/>
    <mergeCell ref="A124:J124"/>
    <mergeCell ref="B115:J115"/>
    <mergeCell ref="B116:J116"/>
    <mergeCell ref="A117:J117"/>
    <mergeCell ref="A118:D119"/>
    <mergeCell ref="E118:J118"/>
    <mergeCell ref="A112:B112"/>
    <mergeCell ref="C112:J112"/>
    <mergeCell ref="B113:J113"/>
    <mergeCell ref="B114:D114"/>
    <mergeCell ref="G114:J114"/>
    <mergeCell ref="B110:D110"/>
    <mergeCell ref="E110:F110"/>
    <mergeCell ref="G110:J110"/>
    <mergeCell ref="B111:D111"/>
    <mergeCell ref="E111:F111"/>
    <mergeCell ref="G111:J111"/>
    <mergeCell ref="E114:F114"/>
    <mergeCell ref="A106:J106"/>
    <mergeCell ref="A107:B107"/>
    <mergeCell ref="C107:J107"/>
    <mergeCell ref="B108:J108"/>
    <mergeCell ref="B109:D109"/>
    <mergeCell ref="E109:F109"/>
    <mergeCell ref="G109:J109"/>
    <mergeCell ref="A103:D103"/>
    <mergeCell ref="E103:G103"/>
    <mergeCell ref="H103:J103"/>
    <mergeCell ref="A104:D104"/>
    <mergeCell ref="E104:G104"/>
    <mergeCell ref="H104:J104"/>
    <mergeCell ref="A98:D98"/>
    <mergeCell ref="A99:D99"/>
    <mergeCell ref="A100:J100"/>
    <mergeCell ref="A101:D101"/>
    <mergeCell ref="A102:D102"/>
    <mergeCell ref="A93:D93"/>
    <mergeCell ref="A94:J94"/>
    <mergeCell ref="A95:D95"/>
    <mergeCell ref="A96:D96"/>
    <mergeCell ref="A97:D97"/>
    <mergeCell ref="A88:D88"/>
    <mergeCell ref="A89:D89"/>
    <mergeCell ref="A90:J90"/>
    <mergeCell ref="A91:D91"/>
    <mergeCell ref="A92:D92"/>
    <mergeCell ref="A83:J83"/>
    <mergeCell ref="A84:D85"/>
    <mergeCell ref="E84:J84"/>
    <mergeCell ref="A86:J86"/>
    <mergeCell ref="A87:D87"/>
    <mergeCell ref="B79:J79"/>
    <mergeCell ref="B80:D80"/>
    <mergeCell ref="G80:J80"/>
    <mergeCell ref="B81:J81"/>
    <mergeCell ref="B82:J82"/>
    <mergeCell ref="B77:D77"/>
    <mergeCell ref="E77:F77"/>
    <mergeCell ref="G77:J77"/>
    <mergeCell ref="A78:B78"/>
    <mergeCell ref="C78:J78"/>
    <mergeCell ref="E80:F80"/>
    <mergeCell ref="B74:J74"/>
    <mergeCell ref="B75:D75"/>
    <mergeCell ref="E75:F75"/>
    <mergeCell ref="G75:J75"/>
    <mergeCell ref="B76:D76"/>
    <mergeCell ref="E76:F76"/>
    <mergeCell ref="G76:J76"/>
    <mergeCell ref="A70:D70"/>
    <mergeCell ref="E70:G70"/>
    <mergeCell ref="H70:J70"/>
    <mergeCell ref="A72:J72"/>
    <mergeCell ref="A73:B73"/>
    <mergeCell ref="C73:J73"/>
    <mergeCell ref="A67:D67"/>
    <mergeCell ref="A68:D68"/>
    <mergeCell ref="A69:D69"/>
    <mergeCell ref="E69:G69"/>
    <mergeCell ref="H69:J69"/>
    <mergeCell ref="A62:D62"/>
    <mergeCell ref="A63:D63"/>
    <mergeCell ref="A64:D64"/>
    <mergeCell ref="A65:D65"/>
    <mergeCell ref="A66:J66"/>
    <mergeCell ref="A57:D57"/>
    <mergeCell ref="A58:D58"/>
    <mergeCell ref="A59:D59"/>
    <mergeCell ref="A60:J60"/>
    <mergeCell ref="A61:D61"/>
    <mergeCell ref="A52:J52"/>
    <mergeCell ref="A53:D53"/>
    <mergeCell ref="A54:D54"/>
    <mergeCell ref="A55:D55"/>
    <mergeCell ref="A56:J56"/>
    <mergeCell ref="B47:J47"/>
    <mergeCell ref="B48:J48"/>
    <mergeCell ref="A49:J49"/>
    <mergeCell ref="A50:D51"/>
    <mergeCell ref="E50:J50"/>
    <mergeCell ref="A44:B44"/>
    <mergeCell ref="C44:J44"/>
    <mergeCell ref="B45:J45"/>
    <mergeCell ref="B46:D46"/>
    <mergeCell ref="G46:J46"/>
    <mergeCell ref="E46:F46"/>
    <mergeCell ref="B42:D42"/>
    <mergeCell ref="E42:F42"/>
    <mergeCell ref="G42:J42"/>
    <mergeCell ref="B43:D43"/>
    <mergeCell ref="E43:F43"/>
    <mergeCell ref="G43:J43"/>
    <mergeCell ref="A38:J38"/>
    <mergeCell ref="A39:B39"/>
    <mergeCell ref="C39:J39"/>
    <mergeCell ref="B40:J40"/>
    <mergeCell ref="B41:D41"/>
    <mergeCell ref="E41:F41"/>
    <mergeCell ref="G41:J41"/>
    <mergeCell ref="A21:D21"/>
    <mergeCell ref="A25:D25"/>
    <mergeCell ref="A28:D28"/>
    <mergeCell ref="A31:D31"/>
    <mergeCell ref="A34:D34"/>
    <mergeCell ref="A30:D30"/>
    <mergeCell ref="A32:J32"/>
    <mergeCell ref="A33:D33"/>
    <mergeCell ref="A35:D35"/>
    <mergeCell ref="A36:D36"/>
    <mergeCell ref="H35:J35"/>
    <mergeCell ref="H36:J36"/>
    <mergeCell ref="E35:G35"/>
    <mergeCell ref="E36:G36"/>
    <mergeCell ref="A22:J22"/>
    <mergeCell ref="A23:D23"/>
    <mergeCell ref="A24:D24"/>
    <mergeCell ref="A26:J26"/>
    <mergeCell ref="A27:D27"/>
    <mergeCell ref="A29:D29"/>
    <mergeCell ref="A10:B10"/>
    <mergeCell ref="A18:J18"/>
    <mergeCell ref="A19:D19"/>
    <mergeCell ref="A20:D20"/>
    <mergeCell ref="A15:J15"/>
    <mergeCell ref="C10:J10"/>
    <mergeCell ref="B11:J11"/>
    <mergeCell ref="B12:D12"/>
    <mergeCell ref="G12:J12"/>
    <mergeCell ref="B13:J13"/>
    <mergeCell ref="B14:J14"/>
    <mergeCell ref="E16:J16"/>
    <mergeCell ref="A16:D17"/>
    <mergeCell ref="E12:F12"/>
    <mergeCell ref="A1:J1"/>
    <mergeCell ref="A2:J2"/>
    <mergeCell ref="C5:J5"/>
    <mergeCell ref="B6:J6"/>
    <mergeCell ref="B9:D9"/>
    <mergeCell ref="G9:J9"/>
    <mergeCell ref="G7:J7"/>
    <mergeCell ref="E7:F7"/>
    <mergeCell ref="E8:F8"/>
    <mergeCell ref="E9:F9"/>
    <mergeCell ref="A4:J4"/>
    <mergeCell ref="A5:B5"/>
    <mergeCell ref="B7:D7"/>
    <mergeCell ref="B8:D8"/>
    <mergeCell ref="G8:J8"/>
  </mergeCells>
  <dataValidations xWindow="595" yWindow="683" count="1">
    <dataValidation type="whole" allowBlank="1" showInputMessage="1" showErrorMessage="1" promptTitle="คำแนะนำ" prompt="กรอกเฉพาะตัวเลข 1 เท่านั้น" sqref="E19:J20 E23:J24 E27:J27 E29:J30 E33:J33 E53:J54 E57:J58 E61:J61 E63:J64 E67:J67 E87:J88 E91:J92 E95:J95 E97:J98 E101:J101 E121:J122 E125:J126 E129:J129 E131:J132 E135:J135 E155:J156 E159:J160 E163:J163 E165:J166 E169:J169" xr:uid="{9D8F73D9-56EF-4C67-B751-70354460C02A}">
      <formula1>1</formula1>
      <formula2>1</formula2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r:id="rId1"/>
  <headerFooter>
    <oddHeader>&amp;R&amp;"TH SarabunPSK,ธรรมดา"&amp;14แบบฟอร์ม SD2500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J242"/>
  <sheetViews>
    <sheetView showGridLines="0" zoomScaleNormal="100" zoomScaleSheetLayoutView="160" workbookViewId="0">
      <selection activeCell="M9" sqref="M9"/>
    </sheetView>
  </sheetViews>
  <sheetFormatPr defaultColWidth="9" defaultRowHeight="21" x14ac:dyDescent="0.35"/>
  <cols>
    <col min="1" max="1" width="12.125" style="64" customWidth="1"/>
    <col min="2" max="2" width="11.875" style="64" customWidth="1"/>
    <col min="3" max="3" width="8.125" style="64" customWidth="1"/>
    <col min="4" max="4" width="18.875" style="64" customWidth="1"/>
    <col min="5" max="10" width="5.625" style="64" customWidth="1"/>
    <col min="11" max="16384" width="9" style="64"/>
  </cols>
  <sheetData>
    <row r="1" spans="1:10" ht="23.25" x14ac:dyDescent="0.35">
      <c r="A1" s="63" t="s">
        <v>42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23.25" x14ac:dyDescent="0.35">
      <c r="A2" s="65" t="s">
        <v>43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15.75" customHeight="1" x14ac:dyDescent="0.35"/>
    <row r="4" spans="1:10" ht="24.95" customHeight="1" x14ac:dyDescent="0.35">
      <c r="A4" s="33" t="s">
        <v>96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x14ac:dyDescent="0.35">
      <c r="A5" s="70" t="s">
        <v>44</v>
      </c>
      <c r="B5" s="70"/>
      <c r="C5" s="170"/>
      <c r="D5" s="170"/>
      <c r="E5" s="170"/>
      <c r="F5" s="170"/>
      <c r="G5" s="170"/>
      <c r="H5" s="170"/>
      <c r="I5" s="170"/>
      <c r="J5" s="170"/>
    </row>
    <row r="6" spans="1:10" x14ac:dyDescent="0.35">
      <c r="A6" s="69" t="s">
        <v>21</v>
      </c>
      <c r="B6" s="170"/>
      <c r="C6" s="170"/>
      <c r="D6" s="170"/>
      <c r="E6" s="170"/>
      <c r="F6" s="170"/>
      <c r="G6" s="170"/>
      <c r="H6" s="170"/>
      <c r="I6" s="170"/>
      <c r="J6" s="170"/>
    </row>
    <row r="7" spans="1:10" x14ac:dyDescent="0.35">
      <c r="A7" s="69" t="s">
        <v>8</v>
      </c>
      <c r="B7" s="170"/>
      <c r="C7" s="170"/>
      <c r="D7" s="170"/>
      <c r="E7" s="68" t="s">
        <v>9</v>
      </c>
      <c r="F7" s="68"/>
      <c r="G7" s="170"/>
      <c r="H7" s="170"/>
      <c r="I7" s="170"/>
      <c r="J7" s="170"/>
    </row>
    <row r="8" spans="1:10" x14ac:dyDescent="0.35">
      <c r="A8" s="69" t="s">
        <v>10</v>
      </c>
      <c r="B8" s="170"/>
      <c r="C8" s="170"/>
      <c r="D8" s="170"/>
      <c r="E8" s="68" t="s">
        <v>22</v>
      </c>
      <c r="F8" s="68"/>
      <c r="G8" s="170"/>
      <c r="H8" s="170"/>
      <c r="I8" s="170"/>
      <c r="J8" s="170"/>
    </row>
    <row r="9" spans="1:10" x14ac:dyDescent="0.35">
      <c r="A9" s="69" t="s">
        <v>4</v>
      </c>
      <c r="B9" s="170"/>
      <c r="C9" s="170"/>
      <c r="D9" s="170"/>
      <c r="E9" s="68" t="s">
        <v>23</v>
      </c>
      <c r="F9" s="68"/>
      <c r="G9" s="170"/>
      <c r="H9" s="170"/>
      <c r="I9" s="170"/>
      <c r="J9" s="170"/>
    </row>
    <row r="10" spans="1:10" x14ac:dyDescent="0.35">
      <c r="A10" s="70" t="s">
        <v>45</v>
      </c>
      <c r="B10" s="70"/>
      <c r="C10" s="70"/>
      <c r="D10" s="70"/>
      <c r="E10" s="70"/>
      <c r="F10" s="70"/>
      <c r="G10" s="70"/>
      <c r="H10" s="70"/>
      <c r="I10" s="70"/>
      <c r="J10" s="70"/>
    </row>
    <row r="11" spans="1:10" x14ac:dyDescent="0.35">
      <c r="A11" s="52" t="s">
        <v>117</v>
      </c>
      <c r="B11" s="52"/>
      <c r="C11" s="52"/>
      <c r="D11" s="170"/>
      <c r="E11" s="170"/>
      <c r="F11" s="170"/>
      <c r="G11" s="170"/>
      <c r="H11" s="170"/>
      <c r="I11" s="170"/>
      <c r="J11" s="170"/>
    </row>
    <row r="12" spans="1:10" x14ac:dyDescent="0.35">
      <c r="A12" s="71" t="s">
        <v>2</v>
      </c>
      <c r="B12" s="170"/>
      <c r="C12" s="170"/>
      <c r="D12" s="170"/>
      <c r="E12" s="68" t="s">
        <v>4</v>
      </c>
      <c r="F12" s="68"/>
      <c r="G12" s="170"/>
      <c r="H12" s="170"/>
      <c r="I12" s="170"/>
      <c r="J12" s="170"/>
    </row>
    <row r="13" spans="1:10" x14ac:dyDescent="0.35">
      <c r="A13" s="71" t="s">
        <v>46</v>
      </c>
      <c r="B13" s="170"/>
      <c r="C13" s="170"/>
      <c r="D13" s="170"/>
      <c r="E13" s="68" t="s">
        <v>25</v>
      </c>
      <c r="F13" s="68"/>
      <c r="G13" s="170"/>
      <c r="H13" s="170"/>
      <c r="I13" s="170"/>
      <c r="J13" s="170"/>
    </row>
    <row r="14" spans="1:10" x14ac:dyDescent="0.35">
      <c r="A14" s="71" t="s">
        <v>26</v>
      </c>
      <c r="B14" s="174"/>
      <c r="C14" s="174"/>
      <c r="D14" s="174"/>
      <c r="E14" s="174"/>
      <c r="F14" s="174"/>
      <c r="G14" s="174"/>
      <c r="H14" s="174"/>
      <c r="I14" s="174"/>
      <c r="J14" s="174"/>
    </row>
    <row r="15" spans="1:10" x14ac:dyDescent="0.35">
      <c r="A15" s="52" t="s">
        <v>118</v>
      </c>
      <c r="B15" s="52"/>
      <c r="C15" s="52"/>
      <c r="D15" s="170"/>
      <c r="E15" s="170"/>
      <c r="F15" s="170"/>
      <c r="G15" s="170"/>
      <c r="H15" s="170"/>
      <c r="I15" s="170"/>
      <c r="J15" s="170"/>
    </row>
    <row r="16" spans="1:10" x14ac:dyDescent="0.35">
      <c r="A16" s="71" t="s">
        <v>2</v>
      </c>
      <c r="B16" s="170"/>
      <c r="C16" s="170"/>
      <c r="D16" s="170"/>
      <c r="E16" s="68" t="s">
        <v>4</v>
      </c>
      <c r="F16" s="68"/>
      <c r="G16" s="170"/>
      <c r="H16" s="170"/>
      <c r="I16" s="170"/>
      <c r="J16" s="170"/>
    </row>
    <row r="17" spans="1:10" x14ac:dyDescent="0.35">
      <c r="A17" s="71" t="s">
        <v>46</v>
      </c>
      <c r="B17" s="170"/>
      <c r="C17" s="170"/>
      <c r="D17" s="170"/>
      <c r="E17" s="68" t="s">
        <v>25</v>
      </c>
      <c r="F17" s="68"/>
      <c r="G17" s="170"/>
      <c r="H17" s="170"/>
      <c r="I17" s="170"/>
      <c r="J17" s="170"/>
    </row>
    <row r="18" spans="1:10" x14ac:dyDescent="0.35">
      <c r="A18" s="71" t="s">
        <v>26</v>
      </c>
      <c r="B18" s="174"/>
      <c r="C18" s="174"/>
      <c r="D18" s="174"/>
      <c r="E18" s="174"/>
      <c r="F18" s="174"/>
      <c r="G18" s="174"/>
      <c r="H18" s="174"/>
      <c r="I18" s="174"/>
      <c r="J18" s="174"/>
    </row>
    <row r="19" spans="1:10" x14ac:dyDescent="0.35">
      <c r="A19" s="74" t="s">
        <v>114</v>
      </c>
      <c r="B19" s="175"/>
      <c r="C19" s="170"/>
      <c r="D19" s="170"/>
      <c r="E19" s="170"/>
      <c r="F19" s="170"/>
      <c r="G19" s="170"/>
      <c r="H19" s="170"/>
      <c r="I19" s="170"/>
      <c r="J19" s="170"/>
    </row>
    <row r="20" spans="1:10" ht="24.95" customHeight="1" x14ac:dyDescent="0.35">
      <c r="A20" s="75" t="s">
        <v>115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35">
      <c r="A21" s="96" t="s">
        <v>28</v>
      </c>
      <c r="B21" s="96"/>
      <c r="C21" s="96"/>
      <c r="D21" s="96"/>
      <c r="E21" s="97" t="s">
        <v>29</v>
      </c>
      <c r="F21" s="97"/>
      <c r="G21" s="97"/>
      <c r="H21" s="97"/>
      <c r="I21" s="97"/>
      <c r="J21" s="97"/>
    </row>
    <row r="22" spans="1:10" x14ac:dyDescent="0.35">
      <c r="A22" s="96"/>
      <c r="B22" s="96"/>
      <c r="C22" s="96"/>
      <c r="D22" s="96"/>
      <c r="E22" s="98">
        <v>0</v>
      </c>
      <c r="F22" s="98">
        <v>1</v>
      </c>
      <c r="G22" s="98">
        <v>2</v>
      </c>
      <c r="H22" s="98">
        <v>3</v>
      </c>
      <c r="I22" s="98">
        <v>4</v>
      </c>
      <c r="J22" s="98">
        <v>5</v>
      </c>
    </row>
    <row r="23" spans="1:10" x14ac:dyDescent="0.35">
      <c r="A23" s="52" t="s">
        <v>47</v>
      </c>
      <c r="B23" s="52"/>
      <c r="C23" s="52"/>
      <c r="D23" s="52"/>
      <c r="E23" s="52"/>
      <c r="F23" s="52"/>
      <c r="G23" s="52"/>
      <c r="H23" s="52"/>
      <c r="I23" s="52"/>
      <c r="J23" s="52"/>
    </row>
    <row r="24" spans="1:10" x14ac:dyDescent="0.35">
      <c r="A24" s="53" t="s">
        <v>48</v>
      </c>
      <c r="B24" s="53"/>
      <c r="C24" s="53"/>
      <c r="D24" s="53"/>
      <c r="E24" s="99"/>
      <c r="F24" s="99"/>
      <c r="G24" s="99"/>
      <c r="H24" s="99"/>
      <c r="I24" s="99"/>
      <c r="J24" s="99"/>
    </row>
    <row r="25" spans="1:10" x14ac:dyDescent="0.35">
      <c r="A25" s="60" t="s">
        <v>49</v>
      </c>
      <c r="B25" s="61"/>
      <c r="C25" s="61"/>
      <c r="D25" s="62"/>
      <c r="E25" s="99"/>
      <c r="F25" s="99"/>
      <c r="G25" s="99"/>
      <c r="H25" s="99"/>
      <c r="I25" s="99"/>
      <c r="J25" s="99"/>
    </row>
    <row r="26" spans="1:10" x14ac:dyDescent="0.35">
      <c r="A26" s="60" t="s">
        <v>50</v>
      </c>
      <c r="B26" s="61"/>
      <c r="C26" s="61"/>
      <c r="D26" s="62"/>
      <c r="E26" s="99"/>
      <c r="F26" s="99"/>
      <c r="G26" s="99"/>
      <c r="H26" s="99"/>
      <c r="I26" s="99"/>
      <c r="J26" s="99"/>
    </row>
    <row r="27" spans="1:10" x14ac:dyDescent="0.35">
      <c r="A27" s="60" t="s">
        <v>51</v>
      </c>
      <c r="B27" s="61"/>
      <c r="C27" s="61"/>
      <c r="D27" s="62"/>
      <c r="E27" s="99"/>
      <c r="F27" s="99"/>
      <c r="G27" s="99"/>
      <c r="H27" s="99"/>
      <c r="I27" s="99"/>
      <c r="J27" s="99"/>
    </row>
    <row r="28" spans="1:10" ht="21" customHeight="1" x14ac:dyDescent="0.35">
      <c r="A28" s="55" t="s">
        <v>52</v>
      </c>
      <c r="B28" s="55"/>
      <c r="C28" s="55"/>
      <c r="D28" s="55"/>
      <c r="E28" s="99"/>
      <c r="F28" s="99"/>
      <c r="G28" s="99"/>
      <c r="H28" s="99"/>
      <c r="I28" s="99"/>
      <c r="J28" s="99"/>
    </row>
    <row r="29" spans="1:10" ht="21" hidden="1" customHeight="1" x14ac:dyDescent="0.35">
      <c r="A29" s="56" t="s">
        <v>41</v>
      </c>
      <c r="B29" s="57"/>
      <c r="C29" s="57"/>
      <c r="D29" s="58"/>
      <c r="E29" s="100">
        <f>COUNTIF(E24:E28,"1")*0</f>
        <v>0</v>
      </c>
      <c r="F29" s="100">
        <f>COUNTIF(F24:F28,"1")*1</f>
        <v>0</v>
      </c>
      <c r="G29" s="100">
        <f>COUNTIF(G24:G28,"1")*2</f>
        <v>0</v>
      </c>
      <c r="H29" s="100">
        <f>COUNTIF(H24:H28,"1")*3</f>
        <v>0</v>
      </c>
      <c r="I29" s="100">
        <f>COUNTIF(I24:I28,"1")*4</f>
        <v>0</v>
      </c>
      <c r="J29" s="100">
        <f>COUNTIF(J24:J28,"1")*5</f>
        <v>0</v>
      </c>
    </row>
    <row r="30" spans="1:10" x14ac:dyDescent="0.35">
      <c r="A30" s="52" t="s">
        <v>53</v>
      </c>
      <c r="B30" s="52"/>
      <c r="C30" s="52"/>
      <c r="D30" s="52"/>
      <c r="E30" s="52"/>
      <c r="F30" s="52"/>
      <c r="G30" s="52"/>
      <c r="H30" s="52"/>
      <c r="I30" s="52"/>
      <c r="J30" s="52"/>
    </row>
    <row r="31" spans="1:10" ht="21" customHeight="1" x14ac:dyDescent="0.35">
      <c r="A31" s="55" t="s">
        <v>54</v>
      </c>
      <c r="B31" s="55"/>
      <c r="C31" s="55"/>
      <c r="D31" s="55"/>
      <c r="E31" s="99"/>
      <c r="F31" s="99"/>
      <c r="G31" s="99"/>
      <c r="H31" s="99"/>
      <c r="I31" s="99"/>
      <c r="J31" s="99"/>
    </row>
    <row r="32" spans="1:10" ht="21" customHeight="1" x14ac:dyDescent="0.35">
      <c r="A32" s="56" t="s">
        <v>55</v>
      </c>
      <c r="B32" s="57"/>
      <c r="C32" s="57"/>
      <c r="D32" s="58"/>
      <c r="E32" s="99"/>
      <c r="F32" s="99"/>
      <c r="G32" s="99"/>
      <c r="H32" s="99"/>
      <c r="I32" s="99"/>
      <c r="J32" s="99"/>
    </row>
    <row r="33" spans="1:10" ht="21" customHeight="1" x14ac:dyDescent="0.35">
      <c r="A33" s="55" t="s">
        <v>56</v>
      </c>
      <c r="B33" s="55"/>
      <c r="C33" s="55"/>
      <c r="D33" s="55"/>
      <c r="E33" s="99"/>
      <c r="F33" s="99"/>
      <c r="G33" s="99"/>
      <c r="H33" s="99"/>
      <c r="I33" s="99"/>
      <c r="J33" s="99"/>
    </row>
    <row r="34" spans="1:10" hidden="1" x14ac:dyDescent="0.35">
      <c r="A34" s="56" t="s">
        <v>41</v>
      </c>
      <c r="B34" s="57"/>
      <c r="C34" s="57"/>
      <c r="D34" s="58"/>
      <c r="E34" s="100">
        <f>COUNTIF(E31:E33,"1")*0*2.5</f>
        <v>0</v>
      </c>
      <c r="F34" s="100">
        <f>COUNTIF(F31:F33,"1")*1*2.5</f>
        <v>0</v>
      </c>
      <c r="G34" s="100">
        <f>COUNTIF(G31:G33,"1")*2*2.5</f>
        <v>0</v>
      </c>
      <c r="H34" s="100">
        <f>COUNTIF(H31:H33,"1")*3*2.5</f>
        <v>0</v>
      </c>
      <c r="I34" s="100">
        <f>COUNTIF(I31:I33,"1")*4*2.5</f>
        <v>0</v>
      </c>
      <c r="J34" s="100">
        <f>COUNTIF(J31:J33,"1")*5*2.5</f>
        <v>0</v>
      </c>
    </row>
    <row r="35" spans="1:10" x14ac:dyDescent="0.35">
      <c r="A35" s="52" t="s">
        <v>57</v>
      </c>
      <c r="B35" s="52"/>
      <c r="C35" s="52"/>
      <c r="D35" s="52"/>
      <c r="E35" s="52"/>
      <c r="F35" s="52"/>
      <c r="G35" s="52"/>
      <c r="H35" s="52"/>
      <c r="I35" s="52"/>
      <c r="J35" s="52"/>
    </row>
    <row r="36" spans="1:10" s="79" customFormat="1" ht="21" customHeight="1" x14ac:dyDescent="0.35">
      <c r="A36" s="55" t="s">
        <v>58</v>
      </c>
      <c r="B36" s="55"/>
      <c r="C36" s="55"/>
      <c r="D36" s="55"/>
      <c r="E36" s="99"/>
      <c r="F36" s="99"/>
      <c r="G36" s="99"/>
      <c r="H36" s="99"/>
      <c r="I36" s="99"/>
      <c r="J36" s="99"/>
    </row>
    <row r="37" spans="1:10" s="79" customFormat="1" ht="45.95" customHeight="1" x14ac:dyDescent="0.35">
      <c r="A37" s="55" t="s">
        <v>59</v>
      </c>
      <c r="B37" s="55"/>
      <c r="C37" s="55"/>
      <c r="D37" s="55"/>
      <c r="E37" s="99"/>
      <c r="F37" s="99"/>
      <c r="G37" s="99"/>
      <c r="H37" s="99"/>
      <c r="I37" s="99"/>
      <c r="J37" s="99"/>
    </row>
    <row r="38" spans="1:10" s="79" customFormat="1" ht="21" customHeight="1" x14ac:dyDescent="0.35">
      <c r="A38" s="56" t="s">
        <v>60</v>
      </c>
      <c r="B38" s="57"/>
      <c r="C38" s="57"/>
      <c r="D38" s="58"/>
      <c r="E38" s="99"/>
      <c r="F38" s="99"/>
      <c r="G38" s="99"/>
      <c r="H38" s="99"/>
      <c r="I38" s="99"/>
      <c r="J38" s="99"/>
    </row>
    <row r="39" spans="1:10" s="79" customFormat="1" ht="21" customHeight="1" x14ac:dyDescent="0.35">
      <c r="A39" s="56" t="s">
        <v>61</v>
      </c>
      <c r="B39" s="57"/>
      <c r="C39" s="57"/>
      <c r="D39" s="58"/>
      <c r="E39" s="99"/>
      <c r="F39" s="99"/>
      <c r="G39" s="99"/>
      <c r="H39" s="99"/>
      <c r="I39" s="99"/>
      <c r="J39" s="99"/>
    </row>
    <row r="40" spans="1:10" s="79" customFormat="1" ht="21" customHeight="1" x14ac:dyDescent="0.35">
      <c r="A40" s="56" t="s">
        <v>62</v>
      </c>
      <c r="B40" s="57"/>
      <c r="C40" s="57"/>
      <c r="D40" s="58"/>
      <c r="E40" s="99"/>
      <c r="F40" s="99"/>
      <c r="G40" s="99"/>
      <c r="H40" s="99"/>
      <c r="I40" s="99"/>
      <c r="J40" s="99"/>
    </row>
    <row r="41" spans="1:10" x14ac:dyDescent="0.35">
      <c r="A41" s="53" t="s">
        <v>63</v>
      </c>
      <c r="B41" s="53"/>
      <c r="C41" s="53"/>
      <c r="D41" s="53"/>
      <c r="E41" s="99"/>
      <c r="F41" s="99"/>
      <c r="G41" s="99"/>
      <c r="H41" s="99"/>
      <c r="I41" s="99"/>
      <c r="J41" s="99"/>
    </row>
    <row r="42" spans="1:10" hidden="1" x14ac:dyDescent="0.35">
      <c r="A42" s="60" t="s">
        <v>41</v>
      </c>
      <c r="B42" s="61"/>
      <c r="C42" s="61"/>
      <c r="D42" s="62"/>
      <c r="E42" s="100">
        <f>COUNTIF(E36:E41,"1")*0</f>
        <v>0</v>
      </c>
      <c r="F42" s="100">
        <f>COUNTIF(F36:F41,"1")*1</f>
        <v>0</v>
      </c>
      <c r="G42" s="100">
        <f>COUNTIF(G36:G41,"1")*2</f>
        <v>0</v>
      </c>
      <c r="H42" s="100">
        <f>COUNTIF(H36:H41,"1")*3</f>
        <v>0</v>
      </c>
      <c r="I42" s="100">
        <f>COUNTIF(I36:I41,"1")*4</f>
        <v>0</v>
      </c>
      <c r="J42" s="100">
        <f>COUNTIF(J36:J41,"1")*5</f>
        <v>0</v>
      </c>
    </row>
    <row r="43" spans="1:10" x14ac:dyDescent="0.35">
      <c r="A43" s="52" t="s">
        <v>64</v>
      </c>
      <c r="B43" s="52"/>
      <c r="C43" s="52"/>
      <c r="D43" s="52"/>
      <c r="E43" s="52"/>
      <c r="F43" s="52"/>
      <c r="G43" s="52"/>
      <c r="H43" s="52"/>
      <c r="I43" s="52"/>
      <c r="J43" s="52"/>
    </row>
    <row r="44" spans="1:10" x14ac:dyDescent="0.35">
      <c r="A44" s="60" t="s">
        <v>65</v>
      </c>
      <c r="B44" s="61"/>
      <c r="C44" s="61"/>
      <c r="D44" s="62"/>
      <c r="E44" s="99"/>
      <c r="F44" s="99"/>
      <c r="G44" s="99"/>
      <c r="H44" s="99"/>
      <c r="I44" s="99"/>
      <c r="J44" s="99"/>
    </row>
    <row r="45" spans="1:10" x14ac:dyDescent="0.35">
      <c r="A45" s="60" t="s">
        <v>66</v>
      </c>
      <c r="B45" s="61"/>
      <c r="C45" s="61"/>
      <c r="D45" s="62"/>
      <c r="E45" s="99"/>
      <c r="F45" s="99"/>
      <c r="G45" s="99"/>
      <c r="H45" s="99"/>
      <c r="I45" s="99"/>
      <c r="J45" s="99"/>
    </row>
    <row r="46" spans="1:10" x14ac:dyDescent="0.35">
      <c r="A46" s="60" t="s">
        <v>67</v>
      </c>
      <c r="B46" s="61"/>
      <c r="C46" s="61"/>
      <c r="D46" s="62"/>
      <c r="E46" s="99"/>
      <c r="F46" s="99"/>
      <c r="G46" s="99"/>
      <c r="H46" s="99"/>
      <c r="I46" s="99"/>
      <c r="J46" s="99"/>
    </row>
    <row r="47" spans="1:10" ht="45.95" customHeight="1" x14ac:dyDescent="0.35">
      <c r="A47" s="55" t="s">
        <v>68</v>
      </c>
      <c r="B47" s="55"/>
      <c r="C47" s="55"/>
      <c r="D47" s="55"/>
      <c r="E47" s="99"/>
      <c r="F47" s="99"/>
      <c r="G47" s="99"/>
      <c r="H47" s="99"/>
      <c r="I47" s="99"/>
      <c r="J47" s="99"/>
    </row>
    <row r="48" spans="1:10" ht="21" hidden="1" customHeight="1" x14ac:dyDescent="0.35">
      <c r="A48" s="101" t="s">
        <v>41</v>
      </c>
      <c r="B48" s="102"/>
      <c r="C48" s="102"/>
      <c r="D48" s="103"/>
      <c r="E48" s="104">
        <f>COUNTIF(E44:E47,"1")*0*2.5</f>
        <v>0</v>
      </c>
      <c r="F48" s="104">
        <f>COUNTIF(F44:F47,"1")*1*2.5</f>
        <v>0</v>
      </c>
      <c r="G48" s="104">
        <f>COUNTIF(G44:G47,"1")*2*2.5</f>
        <v>0</v>
      </c>
      <c r="H48" s="104">
        <f>COUNTIF(H44:H47,"1")*3*2.5</f>
        <v>0</v>
      </c>
      <c r="I48" s="104">
        <f>COUNTIF(I44:I47,"1")*4*2.5</f>
        <v>0</v>
      </c>
      <c r="J48" s="104">
        <f>COUNTIF(J44:J47,"1")*5*2.5</f>
        <v>0</v>
      </c>
    </row>
    <row r="49" spans="1:10" x14ac:dyDescent="0.35">
      <c r="A49" s="105" t="s">
        <v>40</v>
      </c>
      <c r="B49" s="106"/>
      <c r="C49" s="106"/>
      <c r="D49" s="106"/>
      <c r="E49" s="107">
        <f>SUM(E29:J29,E34:J34,E42:J42,E48:J48)</f>
        <v>0</v>
      </c>
      <c r="F49" s="108"/>
      <c r="G49" s="108"/>
      <c r="H49" s="109" t="s">
        <v>41</v>
      </c>
      <c r="I49" s="110"/>
      <c r="J49" s="110"/>
    </row>
    <row r="50" spans="1:10" ht="45.95" customHeight="1" x14ac:dyDescent="0.35">
      <c r="A50" s="90" t="s">
        <v>119</v>
      </c>
      <c r="B50" s="85"/>
      <c r="C50" s="85"/>
      <c r="D50" s="85"/>
      <c r="E50" s="111">
        <f>E49*0.7</f>
        <v>0</v>
      </c>
      <c r="F50" s="112"/>
      <c r="G50" s="112"/>
      <c r="H50" s="113" t="s">
        <v>41</v>
      </c>
      <c r="I50" s="113"/>
      <c r="J50" s="114"/>
    </row>
    <row r="52" spans="1:10" ht="24.95" customHeight="1" x14ac:dyDescent="0.35">
      <c r="A52" s="33" t="s">
        <v>97</v>
      </c>
      <c r="B52" s="33"/>
      <c r="C52" s="33"/>
      <c r="D52" s="33"/>
      <c r="E52" s="33"/>
      <c r="F52" s="33"/>
      <c r="G52" s="33"/>
      <c r="H52" s="33"/>
      <c r="I52" s="33"/>
      <c r="J52" s="33"/>
    </row>
    <row r="53" spans="1:10" x14ac:dyDescent="0.35">
      <c r="A53" s="70" t="s">
        <v>44</v>
      </c>
      <c r="B53" s="70"/>
      <c r="C53" s="170"/>
      <c r="D53" s="170"/>
      <c r="E53" s="170"/>
      <c r="F53" s="170"/>
      <c r="G53" s="170"/>
      <c r="H53" s="170"/>
      <c r="I53" s="170"/>
      <c r="J53" s="170"/>
    </row>
    <row r="54" spans="1:10" x14ac:dyDescent="0.35">
      <c r="A54" s="69" t="s">
        <v>21</v>
      </c>
      <c r="B54" s="170"/>
      <c r="C54" s="170"/>
      <c r="D54" s="170"/>
      <c r="E54" s="170"/>
      <c r="F54" s="170"/>
      <c r="G54" s="170"/>
      <c r="H54" s="170"/>
      <c r="I54" s="170"/>
      <c r="J54" s="170"/>
    </row>
    <row r="55" spans="1:10" x14ac:dyDescent="0.35">
      <c r="A55" s="69" t="s">
        <v>8</v>
      </c>
      <c r="B55" s="170"/>
      <c r="C55" s="170"/>
      <c r="D55" s="170"/>
      <c r="E55" s="68" t="s">
        <v>9</v>
      </c>
      <c r="F55" s="68"/>
      <c r="G55" s="170"/>
      <c r="H55" s="170"/>
      <c r="I55" s="170"/>
      <c r="J55" s="170"/>
    </row>
    <row r="56" spans="1:10" x14ac:dyDescent="0.35">
      <c r="A56" s="69" t="s">
        <v>10</v>
      </c>
      <c r="B56" s="170"/>
      <c r="C56" s="170"/>
      <c r="D56" s="170"/>
      <c r="E56" s="68" t="s">
        <v>22</v>
      </c>
      <c r="F56" s="68"/>
      <c r="G56" s="170"/>
      <c r="H56" s="170"/>
      <c r="I56" s="170"/>
      <c r="J56" s="170"/>
    </row>
    <row r="57" spans="1:10" x14ac:dyDescent="0.35">
      <c r="A57" s="69" t="s">
        <v>4</v>
      </c>
      <c r="B57" s="170"/>
      <c r="C57" s="170"/>
      <c r="D57" s="170"/>
      <c r="E57" s="68" t="s">
        <v>23</v>
      </c>
      <c r="F57" s="68"/>
      <c r="G57" s="170"/>
      <c r="H57" s="170"/>
      <c r="I57" s="170"/>
      <c r="J57" s="170"/>
    </row>
    <row r="58" spans="1:10" x14ac:dyDescent="0.35">
      <c r="A58" s="70" t="s">
        <v>45</v>
      </c>
      <c r="B58" s="70"/>
      <c r="C58" s="70"/>
      <c r="D58" s="70"/>
      <c r="E58" s="70"/>
      <c r="F58" s="70"/>
      <c r="G58" s="70"/>
      <c r="H58" s="70"/>
      <c r="I58" s="70"/>
      <c r="J58" s="70"/>
    </row>
    <row r="59" spans="1:10" x14ac:dyDescent="0.35">
      <c r="A59" s="52" t="s">
        <v>117</v>
      </c>
      <c r="B59" s="52"/>
      <c r="C59" s="52"/>
      <c r="D59" s="170"/>
      <c r="E59" s="170"/>
      <c r="F59" s="170"/>
      <c r="G59" s="170"/>
      <c r="H59" s="170"/>
      <c r="I59" s="170"/>
      <c r="J59" s="170"/>
    </row>
    <row r="60" spans="1:10" x14ac:dyDescent="0.35">
      <c r="A60" s="71" t="s">
        <v>2</v>
      </c>
      <c r="B60" s="170"/>
      <c r="C60" s="170"/>
      <c r="D60" s="170"/>
      <c r="E60" s="68" t="s">
        <v>4</v>
      </c>
      <c r="F60" s="68"/>
      <c r="G60" s="170"/>
      <c r="H60" s="170"/>
      <c r="I60" s="170"/>
      <c r="J60" s="170"/>
    </row>
    <row r="61" spans="1:10" x14ac:dyDescent="0.35">
      <c r="A61" s="71" t="s">
        <v>46</v>
      </c>
      <c r="B61" s="170"/>
      <c r="C61" s="170"/>
      <c r="D61" s="170"/>
      <c r="E61" s="68" t="s">
        <v>25</v>
      </c>
      <c r="F61" s="68"/>
      <c r="G61" s="170"/>
      <c r="H61" s="170"/>
      <c r="I61" s="170"/>
      <c r="J61" s="170"/>
    </row>
    <row r="62" spans="1:10" x14ac:dyDescent="0.35">
      <c r="A62" s="71" t="s">
        <v>26</v>
      </c>
      <c r="B62" s="174"/>
      <c r="C62" s="174"/>
      <c r="D62" s="174"/>
      <c r="E62" s="174"/>
      <c r="F62" s="174"/>
      <c r="G62" s="174"/>
      <c r="H62" s="174"/>
      <c r="I62" s="174"/>
      <c r="J62" s="174"/>
    </row>
    <row r="63" spans="1:10" x14ac:dyDescent="0.35">
      <c r="A63" s="52" t="s">
        <v>118</v>
      </c>
      <c r="B63" s="52"/>
      <c r="C63" s="52"/>
      <c r="D63" s="170"/>
      <c r="E63" s="170"/>
      <c r="F63" s="170"/>
      <c r="G63" s="170"/>
      <c r="H63" s="170"/>
      <c r="I63" s="170"/>
      <c r="J63" s="170"/>
    </row>
    <row r="64" spans="1:10" x14ac:dyDescent="0.35">
      <c r="A64" s="71" t="s">
        <v>2</v>
      </c>
      <c r="B64" s="170"/>
      <c r="C64" s="170"/>
      <c r="D64" s="170"/>
      <c r="E64" s="68" t="s">
        <v>4</v>
      </c>
      <c r="F64" s="68"/>
      <c r="G64" s="170"/>
      <c r="H64" s="170"/>
      <c r="I64" s="170"/>
      <c r="J64" s="170"/>
    </row>
    <row r="65" spans="1:10" x14ac:dyDescent="0.35">
      <c r="A65" s="71" t="s">
        <v>46</v>
      </c>
      <c r="B65" s="170"/>
      <c r="C65" s="170"/>
      <c r="D65" s="170"/>
      <c r="E65" s="68" t="s">
        <v>25</v>
      </c>
      <c r="F65" s="68"/>
      <c r="G65" s="170"/>
      <c r="H65" s="170"/>
      <c r="I65" s="170"/>
      <c r="J65" s="170"/>
    </row>
    <row r="66" spans="1:10" x14ac:dyDescent="0.35">
      <c r="A66" s="71" t="s">
        <v>26</v>
      </c>
      <c r="B66" s="174"/>
      <c r="C66" s="174"/>
      <c r="D66" s="174"/>
      <c r="E66" s="174"/>
      <c r="F66" s="174"/>
      <c r="G66" s="174"/>
      <c r="H66" s="174"/>
      <c r="I66" s="174"/>
      <c r="J66" s="174"/>
    </row>
    <row r="67" spans="1:10" x14ac:dyDescent="0.35">
      <c r="A67" s="74" t="s">
        <v>114</v>
      </c>
      <c r="B67" s="175"/>
      <c r="C67" s="170"/>
      <c r="D67" s="170"/>
      <c r="E67" s="170"/>
      <c r="F67" s="170"/>
      <c r="G67" s="170"/>
      <c r="H67" s="170"/>
      <c r="I67" s="170"/>
      <c r="J67" s="170"/>
    </row>
    <row r="68" spans="1:10" ht="24.95" customHeight="1" x14ac:dyDescent="0.35">
      <c r="A68" s="75" t="s">
        <v>115</v>
      </c>
      <c r="B68" s="75"/>
      <c r="C68" s="75"/>
      <c r="D68" s="75"/>
      <c r="E68" s="75"/>
      <c r="F68" s="75"/>
      <c r="G68" s="75"/>
      <c r="H68" s="75"/>
      <c r="I68" s="75"/>
      <c r="J68" s="75"/>
    </row>
    <row r="69" spans="1:10" x14ac:dyDescent="0.35">
      <c r="A69" s="96" t="s">
        <v>28</v>
      </c>
      <c r="B69" s="96"/>
      <c r="C69" s="96"/>
      <c r="D69" s="96"/>
      <c r="E69" s="97" t="s">
        <v>29</v>
      </c>
      <c r="F69" s="97"/>
      <c r="G69" s="97"/>
      <c r="H69" s="97"/>
      <c r="I69" s="97"/>
      <c r="J69" s="97"/>
    </row>
    <row r="70" spans="1:10" x14ac:dyDescent="0.35">
      <c r="A70" s="96"/>
      <c r="B70" s="96"/>
      <c r="C70" s="96"/>
      <c r="D70" s="96"/>
      <c r="E70" s="98">
        <v>0</v>
      </c>
      <c r="F70" s="98">
        <v>1</v>
      </c>
      <c r="G70" s="98">
        <v>2</v>
      </c>
      <c r="H70" s="98">
        <v>3</v>
      </c>
      <c r="I70" s="98">
        <v>4</v>
      </c>
      <c r="J70" s="98">
        <v>5</v>
      </c>
    </row>
    <row r="71" spans="1:10" x14ac:dyDescent="0.35">
      <c r="A71" s="52" t="s">
        <v>47</v>
      </c>
      <c r="B71" s="52"/>
      <c r="C71" s="52"/>
      <c r="D71" s="52"/>
      <c r="E71" s="52"/>
      <c r="F71" s="52"/>
      <c r="G71" s="52"/>
      <c r="H71" s="52"/>
      <c r="I71" s="52"/>
      <c r="J71" s="52"/>
    </row>
    <row r="72" spans="1:10" x14ac:dyDescent="0.35">
      <c r="A72" s="53" t="s">
        <v>48</v>
      </c>
      <c r="B72" s="53"/>
      <c r="C72" s="53"/>
      <c r="D72" s="53"/>
      <c r="E72" s="99"/>
      <c r="F72" s="99"/>
      <c r="G72" s="99"/>
      <c r="H72" s="99"/>
      <c r="I72" s="99"/>
      <c r="J72" s="99"/>
    </row>
    <row r="73" spans="1:10" x14ac:dyDescent="0.35">
      <c r="A73" s="60" t="s">
        <v>49</v>
      </c>
      <c r="B73" s="61"/>
      <c r="C73" s="61"/>
      <c r="D73" s="62"/>
      <c r="E73" s="99"/>
      <c r="F73" s="99"/>
      <c r="G73" s="99"/>
      <c r="H73" s="99"/>
      <c r="I73" s="99"/>
      <c r="J73" s="99"/>
    </row>
    <row r="74" spans="1:10" x14ac:dyDescent="0.35">
      <c r="A74" s="60" t="s">
        <v>50</v>
      </c>
      <c r="B74" s="61"/>
      <c r="C74" s="61"/>
      <c r="D74" s="62"/>
      <c r="E74" s="99"/>
      <c r="F74" s="99"/>
      <c r="G74" s="99"/>
      <c r="H74" s="99"/>
      <c r="I74" s="99"/>
      <c r="J74" s="99"/>
    </row>
    <row r="75" spans="1:10" x14ac:dyDescent="0.35">
      <c r="A75" s="60" t="s">
        <v>51</v>
      </c>
      <c r="B75" s="61"/>
      <c r="C75" s="61"/>
      <c r="D75" s="62"/>
      <c r="E75" s="99"/>
      <c r="F75" s="99"/>
      <c r="G75" s="99"/>
      <c r="H75" s="99"/>
      <c r="I75" s="99"/>
      <c r="J75" s="99"/>
    </row>
    <row r="76" spans="1:10" ht="21" customHeight="1" x14ac:dyDescent="0.35">
      <c r="A76" s="55" t="s">
        <v>52</v>
      </c>
      <c r="B76" s="55"/>
      <c r="C76" s="55"/>
      <c r="D76" s="55"/>
      <c r="E76" s="99"/>
      <c r="F76" s="99"/>
      <c r="G76" s="99"/>
      <c r="H76" s="99"/>
      <c r="I76" s="99"/>
      <c r="J76" s="99"/>
    </row>
    <row r="77" spans="1:10" ht="21" hidden="1" customHeight="1" x14ac:dyDescent="0.35">
      <c r="A77" s="56" t="s">
        <v>41</v>
      </c>
      <c r="B77" s="57"/>
      <c r="C77" s="57"/>
      <c r="D77" s="58"/>
      <c r="E77" s="100">
        <f>COUNTIF(E72:E76,"1")*0</f>
        <v>0</v>
      </c>
      <c r="F77" s="100">
        <f>COUNTIF(F72:F76,"1")*1</f>
        <v>0</v>
      </c>
      <c r="G77" s="100">
        <f>COUNTIF(G72:G76,"1")*2</f>
        <v>0</v>
      </c>
      <c r="H77" s="100">
        <f>COUNTIF(H72:H76,"1")*3</f>
        <v>0</v>
      </c>
      <c r="I77" s="100">
        <f>COUNTIF(I72:I76,"1")*4</f>
        <v>0</v>
      </c>
      <c r="J77" s="100">
        <f>COUNTIF(J72:J76,"1")*5</f>
        <v>0</v>
      </c>
    </row>
    <row r="78" spans="1:10" x14ac:dyDescent="0.35">
      <c r="A78" s="52" t="s">
        <v>53</v>
      </c>
      <c r="B78" s="52"/>
      <c r="C78" s="52"/>
      <c r="D78" s="52"/>
      <c r="E78" s="52"/>
      <c r="F78" s="52"/>
      <c r="G78" s="52"/>
      <c r="H78" s="52"/>
      <c r="I78" s="52"/>
      <c r="J78" s="52"/>
    </row>
    <row r="79" spans="1:10" ht="21" customHeight="1" x14ac:dyDescent="0.35">
      <c r="A79" s="55" t="s">
        <v>54</v>
      </c>
      <c r="B79" s="55"/>
      <c r="C79" s="55"/>
      <c r="D79" s="55"/>
      <c r="E79" s="99"/>
      <c r="F79" s="99"/>
      <c r="G79" s="99"/>
      <c r="H79" s="99"/>
      <c r="I79" s="99"/>
      <c r="J79" s="99"/>
    </row>
    <row r="80" spans="1:10" ht="21" customHeight="1" x14ac:dyDescent="0.35">
      <c r="A80" s="56" t="s">
        <v>55</v>
      </c>
      <c r="B80" s="57"/>
      <c r="C80" s="57"/>
      <c r="D80" s="58"/>
      <c r="E80" s="99"/>
      <c r="F80" s="99"/>
      <c r="G80" s="99"/>
      <c r="H80" s="99"/>
      <c r="I80" s="99"/>
      <c r="J80" s="99"/>
    </row>
    <row r="81" spans="1:10" ht="21" customHeight="1" x14ac:dyDescent="0.35">
      <c r="A81" s="55" t="s">
        <v>56</v>
      </c>
      <c r="B81" s="55"/>
      <c r="C81" s="55"/>
      <c r="D81" s="55"/>
      <c r="E81" s="99"/>
      <c r="F81" s="99"/>
      <c r="G81" s="99"/>
      <c r="H81" s="99"/>
      <c r="I81" s="99"/>
      <c r="J81" s="99"/>
    </row>
    <row r="82" spans="1:10" hidden="1" x14ac:dyDescent="0.35">
      <c r="A82" s="56" t="s">
        <v>41</v>
      </c>
      <c r="B82" s="57"/>
      <c r="C82" s="57"/>
      <c r="D82" s="58"/>
      <c r="E82" s="100">
        <f>COUNTIF(E79:E81,"1")*0*2.5</f>
        <v>0</v>
      </c>
      <c r="F82" s="100">
        <f>COUNTIF(F79:F81,"1")*1*2.5</f>
        <v>0</v>
      </c>
      <c r="G82" s="100">
        <f>COUNTIF(G79:G81,"1")*2*2.5</f>
        <v>0</v>
      </c>
      <c r="H82" s="100">
        <f>COUNTIF(H79:H81,"1")*3*2.5</f>
        <v>0</v>
      </c>
      <c r="I82" s="100">
        <f>COUNTIF(I79:I81,"1")*4*2.5</f>
        <v>0</v>
      </c>
      <c r="J82" s="100">
        <f>COUNTIF(J79:J81,"1")*5*2.5</f>
        <v>0</v>
      </c>
    </row>
    <row r="83" spans="1:10" x14ac:dyDescent="0.35">
      <c r="A83" s="52" t="s">
        <v>57</v>
      </c>
      <c r="B83" s="52"/>
      <c r="C83" s="52"/>
      <c r="D83" s="52"/>
      <c r="E83" s="52"/>
      <c r="F83" s="52"/>
      <c r="G83" s="52"/>
      <c r="H83" s="52"/>
      <c r="I83" s="52"/>
      <c r="J83" s="52"/>
    </row>
    <row r="84" spans="1:10" s="79" customFormat="1" ht="21" customHeight="1" x14ac:dyDescent="0.35">
      <c r="A84" s="55" t="s">
        <v>58</v>
      </c>
      <c r="B84" s="55"/>
      <c r="C84" s="55"/>
      <c r="D84" s="55"/>
      <c r="E84" s="99"/>
      <c r="F84" s="99"/>
      <c r="G84" s="99"/>
      <c r="H84" s="99"/>
      <c r="I84" s="99"/>
      <c r="J84" s="99"/>
    </row>
    <row r="85" spans="1:10" s="79" customFormat="1" ht="45.95" customHeight="1" x14ac:dyDescent="0.35">
      <c r="A85" s="55" t="s">
        <v>59</v>
      </c>
      <c r="B85" s="55"/>
      <c r="C85" s="55"/>
      <c r="D85" s="55"/>
      <c r="E85" s="99"/>
      <c r="F85" s="99"/>
      <c r="G85" s="99"/>
      <c r="H85" s="99"/>
      <c r="I85" s="99"/>
      <c r="J85" s="99"/>
    </row>
    <row r="86" spans="1:10" s="79" customFormat="1" ht="21" customHeight="1" x14ac:dyDescent="0.35">
      <c r="A86" s="56" t="s">
        <v>60</v>
      </c>
      <c r="B86" s="57"/>
      <c r="C86" s="57"/>
      <c r="D86" s="58"/>
      <c r="E86" s="99"/>
      <c r="F86" s="99"/>
      <c r="G86" s="99"/>
      <c r="H86" s="99"/>
      <c r="I86" s="99"/>
      <c r="J86" s="99"/>
    </row>
    <row r="87" spans="1:10" s="79" customFormat="1" ht="21" customHeight="1" x14ac:dyDescent="0.35">
      <c r="A87" s="56" t="s">
        <v>61</v>
      </c>
      <c r="B87" s="57"/>
      <c r="C87" s="57"/>
      <c r="D87" s="58"/>
      <c r="E87" s="99"/>
      <c r="F87" s="99"/>
      <c r="G87" s="99"/>
      <c r="H87" s="99"/>
      <c r="I87" s="99"/>
      <c r="J87" s="99"/>
    </row>
    <row r="88" spans="1:10" s="79" customFormat="1" ht="21" customHeight="1" x14ac:dyDescent="0.35">
      <c r="A88" s="56" t="s">
        <v>62</v>
      </c>
      <c r="B88" s="57"/>
      <c r="C88" s="57"/>
      <c r="D88" s="58"/>
      <c r="E88" s="99"/>
      <c r="F88" s="99"/>
      <c r="G88" s="99"/>
      <c r="H88" s="99"/>
      <c r="I88" s="99"/>
      <c r="J88" s="99"/>
    </row>
    <row r="89" spans="1:10" x14ac:dyDescent="0.35">
      <c r="A89" s="53" t="s">
        <v>63</v>
      </c>
      <c r="B89" s="53"/>
      <c r="C89" s="53"/>
      <c r="D89" s="53"/>
      <c r="E89" s="99"/>
      <c r="F89" s="99"/>
      <c r="G89" s="99"/>
      <c r="H89" s="99"/>
      <c r="I89" s="99"/>
      <c r="J89" s="99"/>
    </row>
    <row r="90" spans="1:10" hidden="1" x14ac:dyDescent="0.35">
      <c r="A90" s="60" t="s">
        <v>41</v>
      </c>
      <c r="B90" s="61"/>
      <c r="C90" s="61"/>
      <c r="D90" s="62"/>
      <c r="E90" s="100">
        <f>COUNTIF(E84:E89,"1")*0</f>
        <v>0</v>
      </c>
      <c r="F90" s="100">
        <f>COUNTIF(F84:F89,"1")*1</f>
        <v>0</v>
      </c>
      <c r="G90" s="100">
        <f>COUNTIF(G84:G89,"1")*2</f>
        <v>0</v>
      </c>
      <c r="H90" s="100">
        <f>COUNTIF(H84:H89,"1")*3</f>
        <v>0</v>
      </c>
      <c r="I90" s="100">
        <f>COUNTIF(I84:I89,"1")*4</f>
        <v>0</v>
      </c>
      <c r="J90" s="100">
        <f>COUNTIF(J84:J89,"1")*5</f>
        <v>0</v>
      </c>
    </row>
    <row r="91" spans="1:10" x14ac:dyDescent="0.35">
      <c r="A91" s="52" t="s">
        <v>64</v>
      </c>
      <c r="B91" s="52"/>
      <c r="C91" s="52"/>
      <c r="D91" s="52"/>
      <c r="E91" s="52"/>
      <c r="F91" s="52"/>
      <c r="G91" s="52"/>
      <c r="H91" s="52"/>
      <c r="I91" s="52"/>
      <c r="J91" s="52"/>
    </row>
    <row r="92" spans="1:10" x14ac:dyDescent="0.35">
      <c r="A92" s="60" t="s">
        <v>65</v>
      </c>
      <c r="B92" s="61"/>
      <c r="C92" s="61"/>
      <c r="D92" s="62"/>
      <c r="E92" s="99"/>
      <c r="F92" s="99"/>
      <c r="G92" s="99"/>
      <c r="H92" s="99"/>
      <c r="I92" s="99"/>
      <c r="J92" s="99"/>
    </row>
    <row r="93" spans="1:10" x14ac:dyDescent="0.35">
      <c r="A93" s="60" t="s">
        <v>66</v>
      </c>
      <c r="B93" s="61"/>
      <c r="C93" s="61"/>
      <c r="D93" s="62"/>
      <c r="E93" s="99"/>
      <c r="F93" s="99"/>
      <c r="G93" s="99"/>
      <c r="H93" s="99"/>
      <c r="I93" s="99"/>
      <c r="J93" s="99"/>
    </row>
    <row r="94" spans="1:10" x14ac:dyDescent="0.35">
      <c r="A94" s="60" t="s">
        <v>67</v>
      </c>
      <c r="B94" s="61"/>
      <c r="C94" s="61"/>
      <c r="D94" s="62"/>
      <c r="E94" s="99"/>
      <c r="F94" s="99"/>
      <c r="G94" s="99"/>
      <c r="H94" s="99"/>
      <c r="I94" s="99"/>
      <c r="J94" s="99"/>
    </row>
    <row r="95" spans="1:10" ht="45.95" customHeight="1" x14ac:dyDescent="0.35">
      <c r="A95" s="55" t="s">
        <v>68</v>
      </c>
      <c r="B95" s="55"/>
      <c r="C95" s="55"/>
      <c r="D95" s="55"/>
      <c r="E95" s="99"/>
      <c r="F95" s="99"/>
      <c r="G95" s="99"/>
      <c r="H95" s="99"/>
      <c r="I95" s="99"/>
      <c r="J95" s="99"/>
    </row>
    <row r="96" spans="1:10" ht="21" hidden="1" customHeight="1" x14ac:dyDescent="0.35">
      <c r="A96" s="101" t="s">
        <v>41</v>
      </c>
      <c r="B96" s="102"/>
      <c r="C96" s="102"/>
      <c r="D96" s="103"/>
      <c r="E96" s="104">
        <f>COUNTIF(E92:E95,"1")*0*2.5</f>
        <v>0</v>
      </c>
      <c r="F96" s="104">
        <f>COUNTIF(F92:F95,"1")*1*2.5</f>
        <v>0</v>
      </c>
      <c r="G96" s="104">
        <f>COUNTIF(G92:G95,"1")*2*2.5</f>
        <v>0</v>
      </c>
      <c r="H96" s="104">
        <f>COUNTIF(H92:H95,"1")*3*2.5</f>
        <v>0</v>
      </c>
      <c r="I96" s="104">
        <f>COUNTIF(I92:I95,"1")*4*2.5</f>
        <v>0</v>
      </c>
      <c r="J96" s="104">
        <f>COUNTIF(J92:J95,"1")*5*2.5</f>
        <v>0</v>
      </c>
    </row>
    <row r="97" spans="1:10" x14ac:dyDescent="0.35">
      <c r="A97" s="105" t="s">
        <v>40</v>
      </c>
      <c r="B97" s="106"/>
      <c r="C97" s="106"/>
      <c r="D97" s="106"/>
      <c r="E97" s="107">
        <f>SUM(E77:J77,E82:J82,E90:J90,E96:J96)</f>
        <v>0</v>
      </c>
      <c r="F97" s="108"/>
      <c r="G97" s="108"/>
      <c r="H97" s="109" t="s">
        <v>41</v>
      </c>
      <c r="I97" s="110"/>
      <c r="J97" s="110"/>
    </row>
    <row r="98" spans="1:10" ht="45.95" customHeight="1" x14ac:dyDescent="0.35">
      <c r="A98" s="90" t="s">
        <v>119</v>
      </c>
      <c r="B98" s="85"/>
      <c r="C98" s="85"/>
      <c r="D98" s="85"/>
      <c r="E98" s="111">
        <f>E97*0.7</f>
        <v>0</v>
      </c>
      <c r="F98" s="112"/>
      <c r="G98" s="112"/>
      <c r="H98" s="113" t="s">
        <v>41</v>
      </c>
      <c r="I98" s="113"/>
      <c r="J98" s="114"/>
    </row>
    <row r="100" spans="1:10" ht="24.95" customHeight="1" x14ac:dyDescent="0.35">
      <c r="A100" s="33" t="s">
        <v>98</v>
      </c>
      <c r="B100" s="33"/>
      <c r="C100" s="33"/>
      <c r="D100" s="33"/>
      <c r="E100" s="33"/>
      <c r="F100" s="33"/>
      <c r="G100" s="33"/>
      <c r="H100" s="33"/>
      <c r="I100" s="33"/>
      <c r="J100" s="33"/>
    </row>
    <row r="101" spans="1:10" x14ac:dyDescent="0.35">
      <c r="A101" s="70" t="s">
        <v>44</v>
      </c>
      <c r="B101" s="70"/>
      <c r="C101" s="170"/>
      <c r="D101" s="170"/>
      <c r="E101" s="170"/>
      <c r="F101" s="170"/>
      <c r="G101" s="170"/>
      <c r="H101" s="170"/>
      <c r="I101" s="170"/>
      <c r="J101" s="170"/>
    </row>
    <row r="102" spans="1:10" x14ac:dyDescent="0.35">
      <c r="A102" s="69" t="s">
        <v>21</v>
      </c>
      <c r="B102" s="170"/>
      <c r="C102" s="170"/>
      <c r="D102" s="170"/>
      <c r="E102" s="170"/>
      <c r="F102" s="170"/>
      <c r="G102" s="170"/>
      <c r="H102" s="170"/>
      <c r="I102" s="170"/>
      <c r="J102" s="170"/>
    </row>
    <row r="103" spans="1:10" x14ac:dyDescent="0.35">
      <c r="A103" s="69" t="s">
        <v>8</v>
      </c>
      <c r="B103" s="170"/>
      <c r="C103" s="170"/>
      <c r="D103" s="170"/>
      <c r="E103" s="68" t="s">
        <v>9</v>
      </c>
      <c r="F103" s="68"/>
      <c r="G103" s="170"/>
      <c r="H103" s="170"/>
      <c r="I103" s="170"/>
      <c r="J103" s="170"/>
    </row>
    <row r="104" spans="1:10" x14ac:dyDescent="0.35">
      <c r="A104" s="69" t="s">
        <v>10</v>
      </c>
      <c r="B104" s="170"/>
      <c r="C104" s="170"/>
      <c r="D104" s="170"/>
      <c r="E104" s="68" t="s">
        <v>22</v>
      </c>
      <c r="F104" s="68"/>
      <c r="G104" s="170"/>
      <c r="H104" s="170"/>
      <c r="I104" s="170"/>
      <c r="J104" s="170"/>
    </row>
    <row r="105" spans="1:10" x14ac:dyDescent="0.35">
      <c r="A105" s="69" t="s">
        <v>4</v>
      </c>
      <c r="B105" s="170"/>
      <c r="C105" s="170"/>
      <c r="D105" s="170"/>
      <c r="E105" s="68" t="s">
        <v>23</v>
      </c>
      <c r="F105" s="68"/>
      <c r="G105" s="170"/>
      <c r="H105" s="170"/>
      <c r="I105" s="170"/>
      <c r="J105" s="170"/>
    </row>
    <row r="106" spans="1:10" x14ac:dyDescent="0.35">
      <c r="A106" s="70" t="s">
        <v>45</v>
      </c>
      <c r="B106" s="70"/>
      <c r="C106" s="70"/>
      <c r="D106" s="70"/>
      <c r="E106" s="70"/>
      <c r="F106" s="70"/>
      <c r="G106" s="70"/>
      <c r="H106" s="70"/>
      <c r="I106" s="70"/>
      <c r="J106" s="70"/>
    </row>
    <row r="107" spans="1:10" x14ac:dyDescent="0.35">
      <c r="A107" s="52" t="s">
        <v>117</v>
      </c>
      <c r="B107" s="52"/>
      <c r="C107" s="52"/>
      <c r="D107" s="170"/>
      <c r="E107" s="170"/>
      <c r="F107" s="170"/>
      <c r="G107" s="170"/>
      <c r="H107" s="170"/>
      <c r="I107" s="170"/>
      <c r="J107" s="170"/>
    </row>
    <row r="108" spans="1:10" x14ac:dyDescent="0.35">
      <c r="A108" s="71" t="s">
        <v>2</v>
      </c>
      <c r="B108" s="170"/>
      <c r="C108" s="170"/>
      <c r="D108" s="170"/>
      <c r="E108" s="68" t="s">
        <v>4</v>
      </c>
      <c r="F108" s="68"/>
      <c r="G108" s="170"/>
      <c r="H108" s="170"/>
      <c r="I108" s="170"/>
      <c r="J108" s="170"/>
    </row>
    <row r="109" spans="1:10" x14ac:dyDescent="0.35">
      <c r="A109" s="71" t="s">
        <v>46</v>
      </c>
      <c r="B109" s="170"/>
      <c r="C109" s="170"/>
      <c r="D109" s="170"/>
      <c r="E109" s="68" t="s">
        <v>25</v>
      </c>
      <c r="F109" s="68"/>
      <c r="G109" s="170"/>
      <c r="H109" s="170"/>
      <c r="I109" s="170"/>
      <c r="J109" s="170"/>
    </row>
    <row r="110" spans="1:10" x14ac:dyDescent="0.35">
      <c r="A110" s="71" t="s">
        <v>26</v>
      </c>
      <c r="B110" s="174"/>
      <c r="C110" s="174"/>
      <c r="D110" s="174"/>
      <c r="E110" s="174"/>
      <c r="F110" s="174"/>
      <c r="G110" s="174"/>
      <c r="H110" s="174"/>
      <c r="I110" s="174"/>
      <c r="J110" s="174"/>
    </row>
    <row r="111" spans="1:10" x14ac:dyDescent="0.35">
      <c r="A111" s="52" t="s">
        <v>118</v>
      </c>
      <c r="B111" s="52"/>
      <c r="C111" s="52"/>
      <c r="D111" s="170"/>
      <c r="E111" s="170"/>
      <c r="F111" s="170"/>
      <c r="G111" s="170"/>
      <c r="H111" s="170"/>
      <c r="I111" s="170"/>
      <c r="J111" s="170"/>
    </row>
    <row r="112" spans="1:10" x14ac:dyDescent="0.35">
      <c r="A112" s="71" t="s">
        <v>2</v>
      </c>
      <c r="B112" s="170"/>
      <c r="C112" s="170"/>
      <c r="D112" s="170"/>
      <c r="E112" s="68" t="s">
        <v>4</v>
      </c>
      <c r="F112" s="68"/>
      <c r="G112" s="170"/>
      <c r="H112" s="170"/>
      <c r="I112" s="170"/>
      <c r="J112" s="170"/>
    </row>
    <row r="113" spans="1:10" x14ac:dyDescent="0.35">
      <c r="A113" s="71" t="s">
        <v>46</v>
      </c>
      <c r="B113" s="170"/>
      <c r="C113" s="170"/>
      <c r="D113" s="170"/>
      <c r="E113" s="68" t="s">
        <v>25</v>
      </c>
      <c r="F113" s="68"/>
      <c r="G113" s="170"/>
      <c r="H113" s="170"/>
      <c r="I113" s="170"/>
      <c r="J113" s="170"/>
    </row>
    <row r="114" spans="1:10" x14ac:dyDescent="0.35">
      <c r="A114" s="71" t="s">
        <v>26</v>
      </c>
      <c r="B114" s="174"/>
      <c r="C114" s="174"/>
      <c r="D114" s="174"/>
      <c r="E114" s="174"/>
      <c r="F114" s="174"/>
      <c r="G114" s="174"/>
      <c r="H114" s="174"/>
      <c r="I114" s="174"/>
      <c r="J114" s="174"/>
    </row>
    <row r="115" spans="1:10" x14ac:dyDescent="0.35">
      <c r="A115" s="74" t="s">
        <v>114</v>
      </c>
      <c r="B115" s="175"/>
      <c r="C115" s="170"/>
      <c r="D115" s="170"/>
      <c r="E115" s="170"/>
      <c r="F115" s="170"/>
      <c r="G115" s="170"/>
      <c r="H115" s="170"/>
      <c r="I115" s="170"/>
      <c r="J115" s="170"/>
    </row>
    <row r="116" spans="1:10" x14ac:dyDescent="0.35">
      <c r="A116" s="75" t="s">
        <v>115</v>
      </c>
      <c r="B116" s="75"/>
      <c r="C116" s="75"/>
      <c r="D116" s="75"/>
      <c r="E116" s="75"/>
      <c r="F116" s="75"/>
      <c r="G116" s="75"/>
      <c r="H116" s="75"/>
      <c r="I116" s="75"/>
      <c r="J116" s="75"/>
    </row>
    <row r="117" spans="1:10" x14ac:dyDescent="0.35">
      <c r="A117" s="96" t="s">
        <v>28</v>
      </c>
      <c r="B117" s="96"/>
      <c r="C117" s="96"/>
      <c r="D117" s="96"/>
      <c r="E117" s="97" t="s">
        <v>29</v>
      </c>
      <c r="F117" s="97"/>
      <c r="G117" s="97"/>
      <c r="H117" s="97"/>
      <c r="I117" s="97"/>
      <c r="J117" s="97"/>
    </row>
    <row r="118" spans="1:10" x14ac:dyDescent="0.35">
      <c r="A118" s="96"/>
      <c r="B118" s="96"/>
      <c r="C118" s="96"/>
      <c r="D118" s="96"/>
      <c r="E118" s="98">
        <v>0</v>
      </c>
      <c r="F118" s="98">
        <v>1</v>
      </c>
      <c r="G118" s="98">
        <v>2</v>
      </c>
      <c r="H118" s="98">
        <v>3</v>
      </c>
      <c r="I118" s="98">
        <v>4</v>
      </c>
      <c r="J118" s="98">
        <v>5</v>
      </c>
    </row>
    <row r="119" spans="1:10" x14ac:dyDescent="0.35">
      <c r="A119" s="52" t="s">
        <v>47</v>
      </c>
      <c r="B119" s="52"/>
      <c r="C119" s="52"/>
      <c r="D119" s="52"/>
      <c r="E119" s="52"/>
      <c r="F119" s="52"/>
      <c r="G119" s="52"/>
      <c r="H119" s="52"/>
      <c r="I119" s="52"/>
      <c r="J119" s="52"/>
    </row>
    <row r="120" spans="1:10" x14ac:dyDescent="0.35">
      <c r="A120" s="53" t="s">
        <v>48</v>
      </c>
      <c r="B120" s="53"/>
      <c r="C120" s="53"/>
      <c r="D120" s="53"/>
      <c r="E120" s="99"/>
      <c r="F120" s="99"/>
      <c r="G120" s="99"/>
      <c r="H120" s="99"/>
      <c r="I120" s="99"/>
      <c r="J120" s="99"/>
    </row>
    <row r="121" spans="1:10" x14ac:dyDescent="0.35">
      <c r="A121" s="60" t="s">
        <v>49</v>
      </c>
      <c r="B121" s="61"/>
      <c r="C121" s="61"/>
      <c r="D121" s="62"/>
      <c r="E121" s="99"/>
      <c r="F121" s="99"/>
      <c r="G121" s="99"/>
      <c r="H121" s="99"/>
      <c r="I121" s="99"/>
      <c r="J121" s="99"/>
    </row>
    <row r="122" spans="1:10" x14ac:dyDescent="0.35">
      <c r="A122" s="60" t="s">
        <v>50</v>
      </c>
      <c r="B122" s="61"/>
      <c r="C122" s="61"/>
      <c r="D122" s="62"/>
      <c r="E122" s="99"/>
      <c r="F122" s="99"/>
      <c r="G122" s="99"/>
      <c r="H122" s="99"/>
      <c r="I122" s="99"/>
      <c r="J122" s="99"/>
    </row>
    <row r="123" spans="1:10" x14ac:dyDescent="0.35">
      <c r="A123" s="60" t="s">
        <v>51</v>
      </c>
      <c r="B123" s="61"/>
      <c r="C123" s="61"/>
      <c r="D123" s="62"/>
      <c r="E123" s="99"/>
      <c r="F123" s="99"/>
      <c r="G123" s="99"/>
      <c r="H123" s="99"/>
      <c r="I123" s="99"/>
      <c r="J123" s="99"/>
    </row>
    <row r="124" spans="1:10" x14ac:dyDescent="0.35">
      <c r="A124" s="55" t="s">
        <v>52</v>
      </c>
      <c r="B124" s="55"/>
      <c r="C124" s="55"/>
      <c r="D124" s="55"/>
      <c r="E124" s="99"/>
      <c r="F124" s="99"/>
      <c r="G124" s="99"/>
      <c r="H124" s="99"/>
      <c r="I124" s="99"/>
      <c r="J124" s="99"/>
    </row>
    <row r="125" spans="1:10" hidden="1" x14ac:dyDescent="0.35">
      <c r="A125" s="56" t="s">
        <v>41</v>
      </c>
      <c r="B125" s="57"/>
      <c r="C125" s="57"/>
      <c r="D125" s="58"/>
      <c r="E125" s="100">
        <f>COUNTIF(E120:E124,"1")*0</f>
        <v>0</v>
      </c>
      <c r="F125" s="100">
        <f>COUNTIF(F120:F124,"1")*1</f>
        <v>0</v>
      </c>
      <c r="G125" s="100">
        <f>COUNTIF(G120:G124,"1")*2</f>
        <v>0</v>
      </c>
      <c r="H125" s="100">
        <f>COUNTIF(H120:H124,"1")*3</f>
        <v>0</v>
      </c>
      <c r="I125" s="100">
        <f>COUNTIF(I120:I124,"1")*4</f>
        <v>0</v>
      </c>
      <c r="J125" s="100">
        <f>COUNTIF(J120:J124,"1")*5</f>
        <v>0</v>
      </c>
    </row>
    <row r="126" spans="1:10" x14ac:dyDescent="0.35">
      <c r="A126" s="52" t="s">
        <v>53</v>
      </c>
      <c r="B126" s="52"/>
      <c r="C126" s="52"/>
      <c r="D126" s="52"/>
      <c r="E126" s="52"/>
      <c r="F126" s="52"/>
      <c r="G126" s="52"/>
      <c r="H126" s="52"/>
      <c r="I126" s="52"/>
      <c r="J126" s="52"/>
    </row>
    <row r="127" spans="1:10" x14ac:dyDescent="0.35">
      <c r="A127" s="55" t="s">
        <v>54</v>
      </c>
      <c r="B127" s="55"/>
      <c r="C127" s="55"/>
      <c r="D127" s="55"/>
      <c r="E127" s="99"/>
      <c r="F127" s="99"/>
      <c r="G127" s="99"/>
      <c r="H127" s="99"/>
      <c r="I127" s="99"/>
      <c r="J127" s="99"/>
    </row>
    <row r="128" spans="1:10" x14ac:dyDescent="0.35">
      <c r="A128" s="56" t="s">
        <v>55</v>
      </c>
      <c r="B128" s="57"/>
      <c r="C128" s="57"/>
      <c r="D128" s="58"/>
      <c r="E128" s="99"/>
      <c r="F128" s="99"/>
      <c r="G128" s="99"/>
      <c r="H128" s="99"/>
      <c r="I128" s="99"/>
      <c r="J128" s="99"/>
    </row>
    <row r="129" spans="1:10" x14ac:dyDescent="0.35">
      <c r="A129" s="55" t="s">
        <v>56</v>
      </c>
      <c r="B129" s="55"/>
      <c r="C129" s="55"/>
      <c r="D129" s="55"/>
      <c r="E129" s="99"/>
      <c r="F129" s="99"/>
      <c r="G129" s="99"/>
      <c r="H129" s="99"/>
      <c r="I129" s="99"/>
      <c r="J129" s="99"/>
    </row>
    <row r="130" spans="1:10" hidden="1" x14ac:dyDescent="0.35">
      <c r="A130" s="56" t="s">
        <v>41</v>
      </c>
      <c r="B130" s="57"/>
      <c r="C130" s="57"/>
      <c r="D130" s="58"/>
      <c r="E130" s="100">
        <f>COUNTIF(E127:E129,"1")*0*2.5</f>
        <v>0</v>
      </c>
      <c r="F130" s="100">
        <f>COUNTIF(F127:F129,"1")*1*2.5</f>
        <v>0</v>
      </c>
      <c r="G130" s="100">
        <f>COUNTIF(G127:G129,"1")*2*2.5</f>
        <v>0</v>
      </c>
      <c r="H130" s="100">
        <f>COUNTIF(H127:H129,"1")*3*2.5</f>
        <v>0</v>
      </c>
      <c r="I130" s="100">
        <f>COUNTIF(I127:I129,"1")*4*2.5</f>
        <v>0</v>
      </c>
      <c r="J130" s="100">
        <f>COUNTIF(J127:J129,"1")*5*2.5</f>
        <v>0</v>
      </c>
    </row>
    <row r="131" spans="1:10" x14ac:dyDescent="0.35">
      <c r="A131" s="52" t="s">
        <v>57</v>
      </c>
      <c r="B131" s="52"/>
      <c r="C131" s="52"/>
      <c r="D131" s="52"/>
      <c r="E131" s="52"/>
      <c r="F131" s="52"/>
      <c r="G131" s="52"/>
      <c r="H131" s="52"/>
      <c r="I131" s="52"/>
      <c r="J131" s="52"/>
    </row>
    <row r="132" spans="1:10" x14ac:dyDescent="0.35">
      <c r="A132" s="55" t="s">
        <v>58</v>
      </c>
      <c r="B132" s="55"/>
      <c r="C132" s="55"/>
      <c r="D132" s="55"/>
      <c r="E132" s="99"/>
      <c r="F132" s="99"/>
      <c r="G132" s="99"/>
      <c r="H132" s="99"/>
      <c r="I132" s="99"/>
      <c r="J132" s="99"/>
    </row>
    <row r="133" spans="1:10" ht="45.95" customHeight="1" x14ac:dyDescent="0.35">
      <c r="A133" s="55" t="s">
        <v>59</v>
      </c>
      <c r="B133" s="55"/>
      <c r="C133" s="55"/>
      <c r="D133" s="55"/>
      <c r="E133" s="99"/>
      <c r="F133" s="99"/>
      <c r="G133" s="99"/>
      <c r="H133" s="99"/>
      <c r="I133" s="99"/>
      <c r="J133" s="99"/>
    </row>
    <row r="134" spans="1:10" x14ac:dyDescent="0.35">
      <c r="A134" s="56" t="s">
        <v>60</v>
      </c>
      <c r="B134" s="57"/>
      <c r="C134" s="57"/>
      <c r="D134" s="58"/>
      <c r="E134" s="99"/>
      <c r="F134" s="99"/>
      <c r="G134" s="99"/>
      <c r="H134" s="99"/>
      <c r="I134" s="99"/>
      <c r="J134" s="99"/>
    </row>
    <row r="135" spans="1:10" x14ac:dyDescent="0.35">
      <c r="A135" s="56" t="s">
        <v>61</v>
      </c>
      <c r="B135" s="57"/>
      <c r="C135" s="57"/>
      <c r="D135" s="58"/>
      <c r="E135" s="99"/>
      <c r="F135" s="99"/>
      <c r="G135" s="99"/>
      <c r="H135" s="99"/>
      <c r="I135" s="99"/>
      <c r="J135" s="99"/>
    </row>
    <row r="136" spans="1:10" x14ac:dyDescent="0.35">
      <c r="A136" s="56" t="s">
        <v>62</v>
      </c>
      <c r="B136" s="57"/>
      <c r="C136" s="57"/>
      <c r="D136" s="58"/>
      <c r="E136" s="99"/>
      <c r="F136" s="99"/>
      <c r="G136" s="99"/>
      <c r="H136" s="99"/>
      <c r="I136" s="99"/>
      <c r="J136" s="99"/>
    </row>
    <row r="137" spans="1:10" x14ac:dyDescent="0.35">
      <c r="A137" s="53" t="s">
        <v>63</v>
      </c>
      <c r="B137" s="53"/>
      <c r="C137" s="53"/>
      <c r="D137" s="53"/>
      <c r="E137" s="99"/>
      <c r="F137" s="99"/>
      <c r="G137" s="99"/>
      <c r="H137" s="99"/>
      <c r="I137" s="99"/>
      <c r="J137" s="99"/>
    </row>
    <row r="138" spans="1:10" hidden="1" x14ac:dyDescent="0.35">
      <c r="A138" s="60" t="s">
        <v>41</v>
      </c>
      <c r="B138" s="61"/>
      <c r="C138" s="61"/>
      <c r="D138" s="62"/>
      <c r="E138" s="100">
        <f>COUNTIF(E132:E137,"1")*0</f>
        <v>0</v>
      </c>
      <c r="F138" s="100">
        <f>COUNTIF(F132:F137,"1")*1</f>
        <v>0</v>
      </c>
      <c r="G138" s="100">
        <f>COUNTIF(G132:G137,"1")*2</f>
        <v>0</v>
      </c>
      <c r="H138" s="100">
        <f>COUNTIF(H132:H137,"1")*3</f>
        <v>0</v>
      </c>
      <c r="I138" s="100">
        <f>COUNTIF(I132:I137,"1")*4</f>
        <v>0</v>
      </c>
      <c r="J138" s="100">
        <f>COUNTIF(J132:J137,"1")*5</f>
        <v>0</v>
      </c>
    </row>
    <row r="139" spans="1:10" x14ac:dyDescent="0.35">
      <c r="A139" s="52" t="s">
        <v>64</v>
      </c>
      <c r="B139" s="52"/>
      <c r="C139" s="52"/>
      <c r="D139" s="52"/>
      <c r="E139" s="52"/>
      <c r="F139" s="52"/>
      <c r="G139" s="52"/>
      <c r="H139" s="52"/>
      <c r="I139" s="52"/>
      <c r="J139" s="52"/>
    </row>
    <row r="140" spans="1:10" x14ac:dyDescent="0.35">
      <c r="A140" s="60" t="s">
        <v>65</v>
      </c>
      <c r="B140" s="61"/>
      <c r="C140" s="61"/>
      <c r="D140" s="62"/>
      <c r="E140" s="99"/>
      <c r="F140" s="99"/>
      <c r="G140" s="99"/>
      <c r="H140" s="99"/>
      <c r="I140" s="99"/>
      <c r="J140" s="99"/>
    </row>
    <row r="141" spans="1:10" x14ac:dyDescent="0.35">
      <c r="A141" s="60" t="s">
        <v>66</v>
      </c>
      <c r="B141" s="61"/>
      <c r="C141" s="61"/>
      <c r="D141" s="62"/>
      <c r="E141" s="99"/>
      <c r="F141" s="99"/>
      <c r="G141" s="99"/>
      <c r="H141" s="99"/>
      <c r="I141" s="99"/>
      <c r="J141" s="99"/>
    </row>
    <row r="142" spans="1:10" x14ac:dyDescent="0.35">
      <c r="A142" s="60" t="s">
        <v>67</v>
      </c>
      <c r="B142" s="61"/>
      <c r="C142" s="61"/>
      <c r="D142" s="62"/>
      <c r="E142" s="99"/>
      <c r="F142" s="99"/>
      <c r="G142" s="99"/>
      <c r="H142" s="99"/>
      <c r="I142" s="99"/>
      <c r="J142" s="99"/>
    </row>
    <row r="143" spans="1:10" ht="45.95" customHeight="1" x14ac:dyDescent="0.35">
      <c r="A143" s="55" t="s">
        <v>68</v>
      </c>
      <c r="B143" s="55"/>
      <c r="C143" s="55"/>
      <c r="D143" s="55"/>
      <c r="E143" s="99"/>
      <c r="F143" s="99"/>
      <c r="G143" s="99"/>
      <c r="H143" s="99"/>
      <c r="I143" s="99"/>
      <c r="J143" s="99"/>
    </row>
    <row r="144" spans="1:10" hidden="1" x14ac:dyDescent="0.35">
      <c r="A144" s="101" t="s">
        <v>41</v>
      </c>
      <c r="B144" s="102"/>
      <c r="C144" s="102"/>
      <c r="D144" s="103"/>
      <c r="E144" s="104">
        <f>COUNTIF(E140:E143,"1")*0*2.5</f>
        <v>0</v>
      </c>
      <c r="F144" s="104">
        <f>COUNTIF(F140:F143,"1")*1*2.5</f>
        <v>0</v>
      </c>
      <c r="G144" s="104">
        <f>COUNTIF(G140:G143,"1")*2*2.5</f>
        <v>0</v>
      </c>
      <c r="H144" s="104">
        <f>COUNTIF(H140:H143,"1")*3*2.5</f>
        <v>0</v>
      </c>
      <c r="I144" s="104">
        <f>COUNTIF(I140:I143,"1")*4*2.5</f>
        <v>0</v>
      </c>
      <c r="J144" s="104">
        <f>COUNTIF(J140:J143,"1")*5*2.5</f>
        <v>0</v>
      </c>
    </row>
    <row r="145" spans="1:10" x14ac:dyDescent="0.35">
      <c r="A145" s="105" t="s">
        <v>40</v>
      </c>
      <c r="B145" s="106"/>
      <c r="C145" s="106"/>
      <c r="D145" s="106"/>
      <c r="E145" s="107">
        <f>SUM(E125:J125,E130:J130,E138:J138,E144:J144)</f>
        <v>0</v>
      </c>
      <c r="F145" s="108"/>
      <c r="G145" s="108"/>
      <c r="H145" s="109" t="s">
        <v>41</v>
      </c>
      <c r="I145" s="110"/>
      <c r="J145" s="110"/>
    </row>
    <row r="146" spans="1:10" ht="45.95" customHeight="1" x14ac:dyDescent="0.35">
      <c r="A146" s="90" t="s">
        <v>119</v>
      </c>
      <c r="B146" s="85"/>
      <c r="C146" s="85"/>
      <c r="D146" s="85"/>
      <c r="E146" s="111">
        <f>E145*0.7</f>
        <v>0</v>
      </c>
      <c r="F146" s="112"/>
      <c r="G146" s="112"/>
      <c r="H146" s="113" t="s">
        <v>41</v>
      </c>
      <c r="I146" s="113"/>
      <c r="J146" s="114"/>
    </row>
    <row r="148" spans="1:10" ht="24.95" customHeight="1" x14ac:dyDescent="0.35">
      <c r="A148" s="33" t="s">
        <v>99</v>
      </c>
      <c r="B148" s="33"/>
      <c r="C148" s="33"/>
      <c r="D148" s="33"/>
      <c r="E148" s="33"/>
      <c r="F148" s="33"/>
      <c r="G148" s="33"/>
      <c r="H148" s="33"/>
      <c r="I148" s="33"/>
      <c r="J148" s="33"/>
    </row>
    <row r="149" spans="1:10" x14ac:dyDescent="0.35">
      <c r="A149" s="70" t="s">
        <v>44</v>
      </c>
      <c r="B149" s="70"/>
      <c r="C149" s="170"/>
      <c r="D149" s="170"/>
      <c r="E149" s="170"/>
      <c r="F149" s="170"/>
      <c r="G149" s="170"/>
      <c r="H149" s="170"/>
      <c r="I149" s="170"/>
      <c r="J149" s="170"/>
    </row>
    <row r="150" spans="1:10" x14ac:dyDescent="0.35">
      <c r="A150" s="69" t="s">
        <v>21</v>
      </c>
      <c r="B150" s="170"/>
      <c r="C150" s="170"/>
      <c r="D150" s="170"/>
      <c r="E150" s="170"/>
      <c r="F150" s="170"/>
      <c r="G150" s="170"/>
      <c r="H150" s="170"/>
      <c r="I150" s="170"/>
      <c r="J150" s="170"/>
    </row>
    <row r="151" spans="1:10" x14ac:dyDescent="0.35">
      <c r="A151" s="69" t="s">
        <v>8</v>
      </c>
      <c r="B151" s="170"/>
      <c r="C151" s="170"/>
      <c r="D151" s="170"/>
      <c r="E151" s="68" t="s">
        <v>9</v>
      </c>
      <c r="F151" s="68"/>
      <c r="G151" s="170"/>
      <c r="H151" s="170"/>
      <c r="I151" s="170"/>
      <c r="J151" s="170"/>
    </row>
    <row r="152" spans="1:10" x14ac:dyDescent="0.35">
      <c r="A152" s="69" t="s">
        <v>10</v>
      </c>
      <c r="B152" s="170"/>
      <c r="C152" s="170"/>
      <c r="D152" s="170"/>
      <c r="E152" s="68" t="s">
        <v>22</v>
      </c>
      <c r="F152" s="68"/>
      <c r="G152" s="170"/>
      <c r="H152" s="170"/>
      <c r="I152" s="170"/>
      <c r="J152" s="170"/>
    </row>
    <row r="153" spans="1:10" x14ac:dyDescent="0.35">
      <c r="A153" s="69" t="s">
        <v>4</v>
      </c>
      <c r="B153" s="170"/>
      <c r="C153" s="170"/>
      <c r="D153" s="170"/>
      <c r="E153" s="68" t="s">
        <v>23</v>
      </c>
      <c r="F153" s="68"/>
      <c r="G153" s="170"/>
      <c r="H153" s="170"/>
      <c r="I153" s="170"/>
      <c r="J153" s="170"/>
    </row>
    <row r="154" spans="1:10" x14ac:dyDescent="0.35">
      <c r="A154" s="70" t="s">
        <v>45</v>
      </c>
      <c r="B154" s="70"/>
      <c r="C154" s="70"/>
      <c r="D154" s="70"/>
      <c r="E154" s="70"/>
      <c r="F154" s="70"/>
      <c r="G154" s="70"/>
      <c r="H154" s="70"/>
      <c r="I154" s="70"/>
      <c r="J154" s="70"/>
    </row>
    <row r="155" spans="1:10" x14ac:dyDescent="0.35">
      <c r="A155" s="52" t="s">
        <v>117</v>
      </c>
      <c r="B155" s="52"/>
      <c r="C155" s="52"/>
      <c r="D155" s="170"/>
      <c r="E155" s="170"/>
      <c r="F155" s="170"/>
      <c r="G155" s="170"/>
      <c r="H155" s="170"/>
      <c r="I155" s="170"/>
      <c r="J155" s="170"/>
    </row>
    <row r="156" spans="1:10" x14ac:dyDescent="0.35">
      <c r="A156" s="71" t="s">
        <v>2</v>
      </c>
      <c r="B156" s="170"/>
      <c r="C156" s="170"/>
      <c r="D156" s="170"/>
      <c r="E156" s="68" t="s">
        <v>4</v>
      </c>
      <c r="F156" s="68"/>
      <c r="G156" s="170"/>
      <c r="H156" s="170"/>
      <c r="I156" s="170"/>
      <c r="J156" s="170"/>
    </row>
    <row r="157" spans="1:10" x14ac:dyDescent="0.35">
      <c r="A157" s="71" t="s">
        <v>46</v>
      </c>
      <c r="B157" s="170"/>
      <c r="C157" s="170"/>
      <c r="D157" s="170"/>
      <c r="E157" s="68" t="s">
        <v>25</v>
      </c>
      <c r="F157" s="68"/>
      <c r="G157" s="170"/>
      <c r="H157" s="170"/>
      <c r="I157" s="170"/>
      <c r="J157" s="170"/>
    </row>
    <row r="158" spans="1:10" x14ac:dyDescent="0.35">
      <c r="A158" s="71" t="s">
        <v>26</v>
      </c>
      <c r="B158" s="174"/>
      <c r="C158" s="174"/>
      <c r="D158" s="174"/>
      <c r="E158" s="174"/>
      <c r="F158" s="174"/>
      <c r="G158" s="174"/>
      <c r="H158" s="174"/>
      <c r="I158" s="174"/>
      <c r="J158" s="174"/>
    </row>
    <row r="159" spans="1:10" x14ac:dyDescent="0.35">
      <c r="A159" s="52" t="s">
        <v>118</v>
      </c>
      <c r="B159" s="52"/>
      <c r="C159" s="52"/>
      <c r="D159" s="170"/>
      <c r="E159" s="170"/>
      <c r="F159" s="170"/>
      <c r="G159" s="170"/>
      <c r="H159" s="170"/>
      <c r="I159" s="170"/>
      <c r="J159" s="170"/>
    </row>
    <row r="160" spans="1:10" x14ac:dyDescent="0.35">
      <c r="A160" s="71" t="s">
        <v>2</v>
      </c>
      <c r="B160" s="170"/>
      <c r="C160" s="170"/>
      <c r="D160" s="170"/>
      <c r="E160" s="68" t="s">
        <v>4</v>
      </c>
      <c r="F160" s="68"/>
      <c r="G160" s="170"/>
      <c r="H160" s="170"/>
      <c r="I160" s="170"/>
      <c r="J160" s="170"/>
    </row>
    <row r="161" spans="1:10" x14ac:dyDescent="0.35">
      <c r="A161" s="71" t="s">
        <v>46</v>
      </c>
      <c r="B161" s="170"/>
      <c r="C161" s="170"/>
      <c r="D161" s="170"/>
      <c r="E161" s="68" t="s">
        <v>25</v>
      </c>
      <c r="F161" s="68"/>
      <c r="G161" s="170"/>
      <c r="H161" s="170"/>
      <c r="I161" s="170"/>
      <c r="J161" s="170"/>
    </row>
    <row r="162" spans="1:10" x14ac:dyDescent="0.35">
      <c r="A162" s="71" t="s">
        <v>26</v>
      </c>
      <c r="B162" s="174"/>
      <c r="C162" s="174"/>
      <c r="D162" s="174"/>
      <c r="E162" s="174"/>
      <c r="F162" s="174"/>
      <c r="G162" s="174"/>
      <c r="H162" s="174"/>
      <c r="I162" s="174"/>
      <c r="J162" s="174"/>
    </row>
    <row r="163" spans="1:10" x14ac:dyDescent="0.35">
      <c r="A163" s="74" t="s">
        <v>114</v>
      </c>
      <c r="B163" s="175"/>
      <c r="C163" s="170"/>
      <c r="D163" s="170"/>
      <c r="E163" s="170"/>
      <c r="F163" s="170"/>
      <c r="G163" s="170"/>
      <c r="H163" s="170"/>
      <c r="I163" s="170"/>
      <c r="J163" s="170"/>
    </row>
    <row r="164" spans="1:10" x14ac:dyDescent="0.35">
      <c r="A164" s="75" t="s">
        <v>115</v>
      </c>
      <c r="B164" s="75"/>
      <c r="C164" s="75"/>
      <c r="D164" s="75"/>
      <c r="E164" s="75"/>
      <c r="F164" s="75"/>
      <c r="G164" s="75"/>
      <c r="H164" s="75"/>
      <c r="I164" s="75"/>
      <c r="J164" s="75"/>
    </row>
    <row r="165" spans="1:10" x14ac:dyDescent="0.35">
      <c r="A165" s="96" t="s">
        <v>28</v>
      </c>
      <c r="B165" s="96"/>
      <c r="C165" s="96"/>
      <c r="D165" s="96"/>
      <c r="E165" s="97" t="s">
        <v>29</v>
      </c>
      <c r="F165" s="97"/>
      <c r="G165" s="97"/>
      <c r="H165" s="97"/>
      <c r="I165" s="97"/>
      <c r="J165" s="97"/>
    </row>
    <row r="166" spans="1:10" x14ac:dyDescent="0.35">
      <c r="A166" s="96"/>
      <c r="B166" s="96"/>
      <c r="C166" s="96"/>
      <c r="D166" s="96"/>
      <c r="E166" s="98">
        <v>0</v>
      </c>
      <c r="F166" s="98">
        <v>1</v>
      </c>
      <c r="G166" s="98">
        <v>2</v>
      </c>
      <c r="H166" s="98">
        <v>3</v>
      </c>
      <c r="I166" s="98">
        <v>4</v>
      </c>
      <c r="J166" s="98">
        <v>5</v>
      </c>
    </row>
    <row r="167" spans="1:10" x14ac:dyDescent="0.35">
      <c r="A167" s="52" t="s">
        <v>47</v>
      </c>
      <c r="B167" s="52"/>
      <c r="C167" s="52"/>
      <c r="D167" s="52"/>
      <c r="E167" s="52"/>
      <c r="F167" s="52"/>
      <c r="G167" s="52"/>
      <c r="H167" s="52"/>
      <c r="I167" s="52"/>
      <c r="J167" s="52"/>
    </row>
    <row r="168" spans="1:10" x14ac:dyDescent="0.35">
      <c r="A168" s="53" t="s">
        <v>48</v>
      </c>
      <c r="B168" s="53"/>
      <c r="C168" s="53"/>
      <c r="D168" s="53"/>
      <c r="E168" s="99"/>
      <c r="F168" s="99"/>
      <c r="G168" s="99"/>
      <c r="H168" s="99"/>
      <c r="I168" s="99"/>
      <c r="J168" s="99"/>
    </row>
    <row r="169" spans="1:10" x14ac:dyDescent="0.35">
      <c r="A169" s="60" t="s">
        <v>49</v>
      </c>
      <c r="B169" s="61"/>
      <c r="C169" s="61"/>
      <c r="D169" s="62"/>
      <c r="E169" s="99"/>
      <c r="F169" s="99"/>
      <c r="G169" s="99"/>
      <c r="H169" s="99"/>
      <c r="I169" s="99"/>
      <c r="J169" s="99"/>
    </row>
    <row r="170" spans="1:10" x14ac:dyDescent="0.35">
      <c r="A170" s="60" t="s">
        <v>50</v>
      </c>
      <c r="B170" s="61"/>
      <c r="C170" s="61"/>
      <c r="D170" s="62"/>
      <c r="E170" s="99"/>
      <c r="F170" s="99"/>
      <c r="G170" s="99"/>
      <c r="H170" s="99"/>
      <c r="I170" s="99"/>
      <c r="J170" s="99"/>
    </row>
    <row r="171" spans="1:10" x14ac:dyDescent="0.35">
      <c r="A171" s="60" t="s">
        <v>51</v>
      </c>
      <c r="B171" s="61"/>
      <c r="C171" s="61"/>
      <c r="D171" s="62"/>
      <c r="E171" s="99"/>
      <c r="F171" s="99"/>
      <c r="G171" s="99"/>
      <c r="H171" s="99"/>
      <c r="I171" s="99"/>
      <c r="J171" s="99"/>
    </row>
    <row r="172" spans="1:10" x14ac:dyDescent="0.35">
      <c r="A172" s="55" t="s">
        <v>52</v>
      </c>
      <c r="B172" s="55"/>
      <c r="C172" s="55"/>
      <c r="D172" s="55"/>
      <c r="E172" s="99"/>
      <c r="F172" s="99"/>
      <c r="G172" s="99"/>
      <c r="H172" s="99"/>
      <c r="I172" s="99"/>
      <c r="J172" s="99"/>
    </row>
    <row r="173" spans="1:10" hidden="1" x14ac:dyDescent="0.35">
      <c r="A173" s="56" t="s">
        <v>41</v>
      </c>
      <c r="B173" s="57"/>
      <c r="C173" s="57"/>
      <c r="D173" s="58"/>
      <c r="E173" s="100">
        <f>COUNTIF(E168:E172,"1")*0</f>
        <v>0</v>
      </c>
      <c r="F173" s="100">
        <f>COUNTIF(F168:F172,"1")*1</f>
        <v>0</v>
      </c>
      <c r="G173" s="100">
        <f>COUNTIF(G168:G172,"1")*2</f>
        <v>0</v>
      </c>
      <c r="H173" s="100">
        <f>COUNTIF(H168:H172,"1")*3</f>
        <v>0</v>
      </c>
      <c r="I173" s="100">
        <f>COUNTIF(I168:I172,"1")*4</f>
        <v>0</v>
      </c>
      <c r="J173" s="100">
        <f>COUNTIF(J168:J172,"1")*5</f>
        <v>0</v>
      </c>
    </row>
    <row r="174" spans="1:10" x14ac:dyDescent="0.35">
      <c r="A174" s="52" t="s">
        <v>53</v>
      </c>
      <c r="B174" s="52"/>
      <c r="C174" s="52"/>
      <c r="D174" s="52"/>
      <c r="E174" s="52"/>
      <c r="F174" s="52"/>
      <c r="G174" s="52"/>
      <c r="H174" s="52"/>
      <c r="I174" s="52"/>
      <c r="J174" s="52"/>
    </row>
    <row r="175" spans="1:10" x14ac:dyDescent="0.35">
      <c r="A175" s="55" t="s">
        <v>54</v>
      </c>
      <c r="B175" s="55"/>
      <c r="C175" s="55"/>
      <c r="D175" s="55"/>
      <c r="E175" s="99"/>
      <c r="F175" s="99"/>
      <c r="G175" s="99"/>
      <c r="H175" s="99"/>
      <c r="I175" s="99"/>
      <c r="J175" s="99"/>
    </row>
    <row r="176" spans="1:10" x14ac:dyDescent="0.35">
      <c r="A176" s="56" t="s">
        <v>55</v>
      </c>
      <c r="B176" s="57"/>
      <c r="C176" s="57"/>
      <c r="D176" s="58"/>
      <c r="E176" s="99"/>
      <c r="F176" s="99"/>
      <c r="G176" s="99"/>
      <c r="H176" s="99"/>
      <c r="I176" s="99"/>
      <c r="J176" s="99"/>
    </row>
    <row r="177" spans="1:10" x14ac:dyDescent="0.35">
      <c r="A177" s="55" t="s">
        <v>56</v>
      </c>
      <c r="B177" s="55"/>
      <c r="C177" s="55"/>
      <c r="D177" s="55"/>
      <c r="E177" s="99"/>
      <c r="F177" s="99"/>
      <c r="G177" s="99"/>
      <c r="H177" s="99"/>
      <c r="I177" s="99"/>
      <c r="J177" s="99"/>
    </row>
    <row r="178" spans="1:10" hidden="1" x14ac:dyDescent="0.35">
      <c r="A178" s="56" t="s">
        <v>41</v>
      </c>
      <c r="B178" s="57"/>
      <c r="C178" s="57"/>
      <c r="D178" s="58"/>
      <c r="E178" s="100">
        <f>COUNTIF(E175:E177,"1")*0*2.5</f>
        <v>0</v>
      </c>
      <c r="F178" s="100">
        <f>COUNTIF(F175:F177,"1")*1*2.5</f>
        <v>0</v>
      </c>
      <c r="G178" s="100">
        <f>COUNTIF(G175:G177,"1")*2*2.5</f>
        <v>0</v>
      </c>
      <c r="H178" s="100">
        <f>COUNTIF(H175:H177,"1")*3*2.5</f>
        <v>0</v>
      </c>
      <c r="I178" s="100">
        <f>COUNTIF(I175:I177,"1")*4*2.5</f>
        <v>0</v>
      </c>
      <c r="J178" s="100">
        <f>COUNTIF(J175:J177,"1")*5*2.5</f>
        <v>0</v>
      </c>
    </row>
    <row r="179" spans="1:10" x14ac:dyDescent="0.35">
      <c r="A179" s="52" t="s">
        <v>57</v>
      </c>
      <c r="B179" s="52"/>
      <c r="C179" s="52"/>
      <c r="D179" s="52"/>
      <c r="E179" s="52"/>
      <c r="F179" s="52"/>
      <c r="G179" s="52"/>
      <c r="H179" s="52"/>
      <c r="I179" s="52"/>
      <c r="J179" s="52"/>
    </row>
    <row r="180" spans="1:10" x14ac:dyDescent="0.35">
      <c r="A180" s="55" t="s">
        <v>58</v>
      </c>
      <c r="B180" s="55"/>
      <c r="C180" s="55"/>
      <c r="D180" s="55"/>
      <c r="E180" s="99"/>
      <c r="F180" s="99"/>
      <c r="G180" s="99"/>
      <c r="H180" s="99"/>
      <c r="I180" s="99"/>
      <c r="J180" s="99"/>
    </row>
    <row r="181" spans="1:10" ht="45.95" customHeight="1" x14ac:dyDescent="0.35">
      <c r="A181" s="55" t="s">
        <v>59</v>
      </c>
      <c r="B181" s="55"/>
      <c r="C181" s="55"/>
      <c r="D181" s="55"/>
      <c r="E181" s="99"/>
      <c r="F181" s="99"/>
      <c r="G181" s="99"/>
      <c r="H181" s="99"/>
      <c r="I181" s="99"/>
      <c r="J181" s="99"/>
    </row>
    <row r="182" spans="1:10" x14ac:dyDescent="0.35">
      <c r="A182" s="56" t="s">
        <v>60</v>
      </c>
      <c r="B182" s="57"/>
      <c r="C182" s="57"/>
      <c r="D182" s="58"/>
      <c r="E182" s="99"/>
      <c r="F182" s="99"/>
      <c r="G182" s="99"/>
      <c r="H182" s="99"/>
      <c r="I182" s="99"/>
      <c r="J182" s="99"/>
    </row>
    <row r="183" spans="1:10" x14ac:dyDescent="0.35">
      <c r="A183" s="56" t="s">
        <v>61</v>
      </c>
      <c r="B183" s="57"/>
      <c r="C183" s="57"/>
      <c r="D183" s="58"/>
      <c r="E183" s="99"/>
      <c r="F183" s="99"/>
      <c r="G183" s="99"/>
      <c r="H183" s="99"/>
      <c r="I183" s="99"/>
      <c r="J183" s="99"/>
    </row>
    <row r="184" spans="1:10" x14ac:dyDescent="0.35">
      <c r="A184" s="56" t="s">
        <v>62</v>
      </c>
      <c r="B184" s="57"/>
      <c r="C184" s="57"/>
      <c r="D184" s="58"/>
      <c r="E184" s="99"/>
      <c r="F184" s="99"/>
      <c r="G184" s="99"/>
      <c r="H184" s="99"/>
      <c r="I184" s="99"/>
      <c r="J184" s="99"/>
    </row>
    <row r="185" spans="1:10" x14ac:dyDescent="0.35">
      <c r="A185" s="53" t="s">
        <v>63</v>
      </c>
      <c r="B185" s="53"/>
      <c r="C185" s="53"/>
      <c r="D185" s="53"/>
      <c r="E185" s="99"/>
      <c r="F185" s="99"/>
      <c r="G185" s="99"/>
      <c r="H185" s="99"/>
      <c r="I185" s="99"/>
      <c r="J185" s="99"/>
    </row>
    <row r="186" spans="1:10" hidden="1" x14ac:dyDescent="0.35">
      <c r="A186" s="60" t="s">
        <v>41</v>
      </c>
      <c r="B186" s="61"/>
      <c r="C186" s="61"/>
      <c r="D186" s="62"/>
      <c r="E186" s="100">
        <f>COUNTIF(E180:E185,"1")*0</f>
        <v>0</v>
      </c>
      <c r="F186" s="100">
        <f>COUNTIF(F180:F185,"1")*1</f>
        <v>0</v>
      </c>
      <c r="G186" s="100">
        <f>COUNTIF(G180:G185,"1")*2</f>
        <v>0</v>
      </c>
      <c r="H186" s="100">
        <f>COUNTIF(H180:H185,"1")*3</f>
        <v>0</v>
      </c>
      <c r="I186" s="100">
        <f>COUNTIF(I180:I185,"1")*4</f>
        <v>0</v>
      </c>
      <c r="J186" s="100">
        <f>COUNTIF(J180:J185,"1")*5</f>
        <v>0</v>
      </c>
    </row>
    <row r="187" spans="1:10" x14ac:dyDescent="0.35">
      <c r="A187" s="52" t="s">
        <v>64</v>
      </c>
      <c r="B187" s="52"/>
      <c r="C187" s="52"/>
      <c r="D187" s="52"/>
      <c r="E187" s="52"/>
      <c r="F187" s="52"/>
      <c r="G187" s="52"/>
      <c r="H187" s="52"/>
      <c r="I187" s="52"/>
      <c r="J187" s="52"/>
    </row>
    <row r="188" spans="1:10" x14ac:dyDescent="0.35">
      <c r="A188" s="60" t="s">
        <v>65</v>
      </c>
      <c r="B188" s="61"/>
      <c r="C188" s="61"/>
      <c r="D188" s="62"/>
      <c r="E188" s="99"/>
      <c r="F188" s="99"/>
      <c r="G188" s="99"/>
      <c r="H188" s="99"/>
      <c r="I188" s="99"/>
      <c r="J188" s="99"/>
    </row>
    <row r="189" spans="1:10" x14ac:dyDescent="0.35">
      <c r="A189" s="60" t="s">
        <v>66</v>
      </c>
      <c r="B189" s="61"/>
      <c r="C189" s="61"/>
      <c r="D189" s="62"/>
      <c r="E189" s="99"/>
      <c r="F189" s="99"/>
      <c r="G189" s="99"/>
      <c r="H189" s="99"/>
      <c r="I189" s="99"/>
      <c r="J189" s="99"/>
    </row>
    <row r="190" spans="1:10" x14ac:dyDescent="0.35">
      <c r="A190" s="60" t="s">
        <v>67</v>
      </c>
      <c r="B190" s="61"/>
      <c r="C190" s="61"/>
      <c r="D190" s="62"/>
      <c r="E190" s="99"/>
      <c r="F190" s="99"/>
      <c r="G190" s="99"/>
      <c r="H190" s="99"/>
      <c r="I190" s="99"/>
      <c r="J190" s="99"/>
    </row>
    <row r="191" spans="1:10" ht="45.95" customHeight="1" x14ac:dyDescent="0.35">
      <c r="A191" s="55" t="s">
        <v>68</v>
      </c>
      <c r="B191" s="55"/>
      <c r="C191" s="55"/>
      <c r="D191" s="55"/>
      <c r="E191" s="99"/>
      <c r="F191" s="99"/>
      <c r="G191" s="99"/>
      <c r="H191" s="99"/>
      <c r="I191" s="99"/>
      <c r="J191" s="99"/>
    </row>
    <row r="192" spans="1:10" hidden="1" x14ac:dyDescent="0.35">
      <c r="A192" s="101" t="s">
        <v>41</v>
      </c>
      <c r="B192" s="102"/>
      <c r="C192" s="102"/>
      <c r="D192" s="103"/>
      <c r="E192" s="104">
        <f>COUNTIF(E188:E191,"1")*0*2.5</f>
        <v>0</v>
      </c>
      <c r="F192" s="104">
        <f>COUNTIF(F188:F191,"1")*1*2.5</f>
        <v>0</v>
      </c>
      <c r="G192" s="104">
        <f>COUNTIF(G188:G191,"1")*2*2.5</f>
        <v>0</v>
      </c>
      <c r="H192" s="104">
        <f>COUNTIF(H188:H191,"1")*3*2.5</f>
        <v>0</v>
      </c>
      <c r="I192" s="104">
        <f>COUNTIF(I188:I191,"1")*4*2.5</f>
        <v>0</v>
      </c>
      <c r="J192" s="104">
        <f>COUNTIF(J188:J191,"1")*5*2.5</f>
        <v>0</v>
      </c>
    </row>
    <row r="193" spans="1:10" x14ac:dyDescent="0.35">
      <c r="A193" s="105" t="s">
        <v>40</v>
      </c>
      <c r="B193" s="106"/>
      <c r="C193" s="106"/>
      <c r="D193" s="106"/>
      <c r="E193" s="107">
        <f>SUM(E173:J173,E178:J178,E186:J186,E192:J192)</f>
        <v>0</v>
      </c>
      <c r="F193" s="108"/>
      <c r="G193" s="108"/>
      <c r="H193" s="109" t="s">
        <v>41</v>
      </c>
      <c r="I193" s="110"/>
      <c r="J193" s="110"/>
    </row>
    <row r="194" spans="1:10" ht="45.95" customHeight="1" x14ac:dyDescent="0.35">
      <c r="A194" s="90" t="s">
        <v>119</v>
      </c>
      <c r="B194" s="85"/>
      <c r="C194" s="85"/>
      <c r="D194" s="85"/>
      <c r="E194" s="111">
        <f>E193*0.7</f>
        <v>0</v>
      </c>
      <c r="F194" s="112"/>
      <c r="G194" s="112"/>
      <c r="H194" s="113" t="s">
        <v>41</v>
      </c>
      <c r="I194" s="113"/>
      <c r="J194" s="114"/>
    </row>
    <row r="196" spans="1:10" ht="24.95" customHeight="1" x14ac:dyDescent="0.35">
      <c r="A196" s="33" t="s">
        <v>100</v>
      </c>
      <c r="B196" s="33"/>
      <c r="C196" s="33"/>
      <c r="D196" s="33"/>
      <c r="E196" s="33"/>
      <c r="F196" s="33"/>
      <c r="G196" s="33"/>
      <c r="H196" s="33"/>
      <c r="I196" s="33"/>
      <c r="J196" s="33"/>
    </row>
    <row r="197" spans="1:10" x14ac:dyDescent="0.35">
      <c r="A197" s="70" t="s">
        <v>44</v>
      </c>
      <c r="B197" s="70"/>
      <c r="C197" s="170"/>
      <c r="D197" s="170"/>
      <c r="E197" s="170"/>
      <c r="F197" s="170"/>
      <c r="G197" s="170"/>
      <c r="H197" s="170"/>
      <c r="I197" s="170"/>
      <c r="J197" s="170"/>
    </row>
    <row r="198" spans="1:10" x14ac:dyDescent="0.35">
      <c r="A198" s="69" t="s">
        <v>21</v>
      </c>
      <c r="B198" s="170"/>
      <c r="C198" s="170"/>
      <c r="D198" s="170"/>
      <c r="E198" s="170"/>
      <c r="F198" s="170"/>
      <c r="G198" s="170"/>
      <c r="H198" s="170"/>
      <c r="I198" s="170"/>
      <c r="J198" s="170"/>
    </row>
    <row r="199" spans="1:10" x14ac:dyDescent="0.35">
      <c r="A199" s="69" t="s">
        <v>8</v>
      </c>
      <c r="B199" s="170"/>
      <c r="C199" s="170"/>
      <c r="D199" s="170"/>
      <c r="E199" s="68" t="s">
        <v>9</v>
      </c>
      <c r="F199" s="68"/>
      <c r="G199" s="170"/>
      <c r="H199" s="170"/>
      <c r="I199" s="170"/>
      <c r="J199" s="170"/>
    </row>
    <row r="200" spans="1:10" x14ac:dyDescent="0.35">
      <c r="A200" s="69" t="s">
        <v>10</v>
      </c>
      <c r="B200" s="170"/>
      <c r="C200" s="170"/>
      <c r="D200" s="170"/>
      <c r="E200" s="68" t="s">
        <v>22</v>
      </c>
      <c r="F200" s="68"/>
      <c r="G200" s="170"/>
      <c r="H200" s="170"/>
      <c r="I200" s="170"/>
      <c r="J200" s="170"/>
    </row>
    <row r="201" spans="1:10" x14ac:dyDescent="0.35">
      <c r="A201" s="69" t="s">
        <v>4</v>
      </c>
      <c r="B201" s="170"/>
      <c r="C201" s="170"/>
      <c r="D201" s="170"/>
      <c r="E201" s="68" t="s">
        <v>23</v>
      </c>
      <c r="F201" s="68"/>
      <c r="G201" s="170"/>
      <c r="H201" s="170"/>
      <c r="I201" s="170"/>
      <c r="J201" s="170"/>
    </row>
    <row r="202" spans="1:10" x14ac:dyDescent="0.35">
      <c r="A202" s="70" t="s">
        <v>45</v>
      </c>
      <c r="B202" s="70"/>
      <c r="C202" s="70"/>
      <c r="D202" s="70"/>
      <c r="E202" s="70"/>
      <c r="F202" s="70"/>
      <c r="G202" s="70"/>
      <c r="H202" s="70"/>
      <c r="I202" s="70"/>
      <c r="J202" s="70"/>
    </row>
    <row r="203" spans="1:10" x14ac:dyDescent="0.35">
      <c r="A203" s="52" t="s">
        <v>117</v>
      </c>
      <c r="B203" s="52"/>
      <c r="C203" s="52"/>
      <c r="D203" s="170"/>
      <c r="E203" s="170"/>
      <c r="F203" s="170"/>
      <c r="G203" s="170"/>
      <c r="H203" s="170"/>
      <c r="I203" s="170"/>
      <c r="J203" s="170"/>
    </row>
    <row r="204" spans="1:10" x14ac:dyDescent="0.35">
      <c r="A204" s="71" t="s">
        <v>2</v>
      </c>
      <c r="B204" s="170"/>
      <c r="C204" s="170"/>
      <c r="D204" s="170"/>
      <c r="E204" s="68" t="s">
        <v>4</v>
      </c>
      <c r="F204" s="68"/>
      <c r="G204" s="170"/>
      <c r="H204" s="170"/>
      <c r="I204" s="170"/>
      <c r="J204" s="170"/>
    </row>
    <row r="205" spans="1:10" x14ac:dyDescent="0.35">
      <c r="A205" s="71" t="s">
        <v>46</v>
      </c>
      <c r="B205" s="170"/>
      <c r="C205" s="170"/>
      <c r="D205" s="170"/>
      <c r="E205" s="68" t="s">
        <v>25</v>
      </c>
      <c r="F205" s="68"/>
      <c r="G205" s="170"/>
      <c r="H205" s="170"/>
      <c r="I205" s="170"/>
      <c r="J205" s="170"/>
    </row>
    <row r="206" spans="1:10" x14ac:dyDescent="0.35">
      <c r="A206" s="71" t="s">
        <v>26</v>
      </c>
      <c r="B206" s="174"/>
      <c r="C206" s="174"/>
      <c r="D206" s="174"/>
      <c r="E206" s="174"/>
      <c r="F206" s="174"/>
      <c r="G206" s="174"/>
      <c r="H206" s="174"/>
      <c r="I206" s="174"/>
      <c r="J206" s="174"/>
    </row>
    <row r="207" spans="1:10" x14ac:dyDescent="0.35">
      <c r="A207" s="52" t="s">
        <v>118</v>
      </c>
      <c r="B207" s="52"/>
      <c r="C207" s="52"/>
      <c r="D207" s="170"/>
      <c r="E207" s="170"/>
      <c r="F207" s="170"/>
      <c r="G207" s="170"/>
      <c r="H207" s="170"/>
      <c r="I207" s="170"/>
      <c r="J207" s="170"/>
    </row>
    <row r="208" spans="1:10" x14ac:dyDescent="0.35">
      <c r="A208" s="71" t="s">
        <v>2</v>
      </c>
      <c r="B208" s="170"/>
      <c r="C208" s="170"/>
      <c r="D208" s="170"/>
      <c r="E208" s="68" t="s">
        <v>4</v>
      </c>
      <c r="F208" s="68"/>
      <c r="G208" s="170"/>
      <c r="H208" s="170"/>
      <c r="I208" s="170"/>
      <c r="J208" s="170"/>
    </row>
    <row r="209" spans="1:10" x14ac:dyDescent="0.35">
      <c r="A209" s="71" t="s">
        <v>46</v>
      </c>
      <c r="B209" s="170"/>
      <c r="C209" s="170"/>
      <c r="D209" s="170"/>
      <c r="E209" s="68" t="s">
        <v>25</v>
      </c>
      <c r="F209" s="68"/>
      <c r="G209" s="170"/>
      <c r="H209" s="170"/>
      <c r="I209" s="170"/>
      <c r="J209" s="170"/>
    </row>
    <row r="210" spans="1:10" x14ac:dyDescent="0.35">
      <c r="A210" s="71" t="s">
        <v>26</v>
      </c>
      <c r="B210" s="174"/>
      <c r="C210" s="174"/>
      <c r="D210" s="174"/>
      <c r="E210" s="174"/>
      <c r="F210" s="174"/>
      <c r="G210" s="174"/>
      <c r="H210" s="174"/>
      <c r="I210" s="174"/>
      <c r="J210" s="174"/>
    </row>
    <row r="211" spans="1:10" x14ac:dyDescent="0.35">
      <c r="A211" s="74" t="s">
        <v>114</v>
      </c>
      <c r="B211" s="175"/>
      <c r="C211" s="170"/>
      <c r="D211" s="170"/>
      <c r="E211" s="170"/>
      <c r="F211" s="170"/>
      <c r="G211" s="170"/>
      <c r="H211" s="170"/>
      <c r="I211" s="170"/>
      <c r="J211" s="170"/>
    </row>
    <row r="212" spans="1:10" x14ac:dyDescent="0.35">
      <c r="A212" s="75" t="s">
        <v>115</v>
      </c>
      <c r="B212" s="75"/>
      <c r="C212" s="75"/>
      <c r="D212" s="75"/>
      <c r="E212" s="75"/>
      <c r="F212" s="75"/>
      <c r="G212" s="75"/>
      <c r="H212" s="75"/>
      <c r="I212" s="75"/>
      <c r="J212" s="75"/>
    </row>
    <row r="213" spans="1:10" x14ac:dyDescent="0.35">
      <c r="A213" s="96" t="s">
        <v>28</v>
      </c>
      <c r="B213" s="96"/>
      <c r="C213" s="96"/>
      <c r="D213" s="96"/>
      <c r="E213" s="97" t="s">
        <v>29</v>
      </c>
      <c r="F213" s="97"/>
      <c r="G213" s="97"/>
      <c r="H213" s="97"/>
      <c r="I213" s="97"/>
      <c r="J213" s="97"/>
    </row>
    <row r="214" spans="1:10" x14ac:dyDescent="0.35">
      <c r="A214" s="96"/>
      <c r="B214" s="96"/>
      <c r="C214" s="96"/>
      <c r="D214" s="96"/>
      <c r="E214" s="98">
        <v>0</v>
      </c>
      <c r="F214" s="98">
        <v>1</v>
      </c>
      <c r="G214" s="98">
        <v>2</v>
      </c>
      <c r="H214" s="98">
        <v>3</v>
      </c>
      <c r="I214" s="98">
        <v>4</v>
      </c>
      <c r="J214" s="98">
        <v>5</v>
      </c>
    </row>
    <row r="215" spans="1:10" x14ac:dyDescent="0.35">
      <c r="A215" s="52" t="s">
        <v>47</v>
      </c>
      <c r="B215" s="52"/>
      <c r="C215" s="52"/>
      <c r="D215" s="52"/>
      <c r="E215" s="52"/>
      <c r="F215" s="52"/>
      <c r="G215" s="52"/>
      <c r="H215" s="52"/>
      <c r="I215" s="52"/>
      <c r="J215" s="52"/>
    </row>
    <row r="216" spans="1:10" x14ac:dyDescent="0.35">
      <c r="A216" s="53" t="s">
        <v>48</v>
      </c>
      <c r="B216" s="53"/>
      <c r="C216" s="53"/>
      <c r="D216" s="53"/>
      <c r="E216" s="99"/>
      <c r="F216" s="99"/>
      <c r="G216" s="99"/>
      <c r="H216" s="99"/>
      <c r="I216" s="99"/>
      <c r="J216" s="99"/>
    </row>
    <row r="217" spans="1:10" x14ac:dyDescent="0.35">
      <c r="A217" s="60" t="s">
        <v>49</v>
      </c>
      <c r="B217" s="61"/>
      <c r="C217" s="61"/>
      <c r="D217" s="62"/>
      <c r="E217" s="99"/>
      <c r="F217" s="99"/>
      <c r="G217" s="99"/>
      <c r="H217" s="99"/>
      <c r="I217" s="99"/>
      <c r="J217" s="99"/>
    </row>
    <row r="218" spans="1:10" x14ac:dyDescent="0.35">
      <c r="A218" s="60" t="s">
        <v>50</v>
      </c>
      <c r="B218" s="61"/>
      <c r="C218" s="61"/>
      <c r="D218" s="62"/>
      <c r="E218" s="99"/>
      <c r="F218" s="99"/>
      <c r="G218" s="99"/>
      <c r="H218" s="99"/>
      <c r="I218" s="99"/>
      <c r="J218" s="99"/>
    </row>
    <row r="219" spans="1:10" x14ac:dyDescent="0.35">
      <c r="A219" s="60" t="s">
        <v>51</v>
      </c>
      <c r="B219" s="61"/>
      <c r="C219" s="61"/>
      <c r="D219" s="62"/>
      <c r="E219" s="99"/>
      <c r="F219" s="99"/>
      <c r="G219" s="99"/>
      <c r="H219" s="99"/>
      <c r="I219" s="99"/>
      <c r="J219" s="99"/>
    </row>
    <row r="220" spans="1:10" x14ac:dyDescent="0.35">
      <c r="A220" s="55" t="s">
        <v>52</v>
      </c>
      <c r="B220" s="55"/>
      <c r="C220" s="55"/>
      <c r="D220" s="55"/>
      <c r="E220" s="99"/>
      <c r="F220" s="99"/>
      <c r="G220" s="99"/>
      <c r="H220" s="99"/>
      <c r="I220" s="99"/>
      <c r="J220" s="99"/>
    </row>
    <row r="221" spans="1:10" hidden="1" x14ac:dyDescent="0.35">
      <c r="A221" s="56" t="s">
        <v>41</v>
      </c>
      <c r="B221" s="57"/>
      <c r="C221" s="57"/>
      <c r="D221" s="58"/>
      <c r="E221" s="100">
        <f>COUNTIF(E216:E220,"1")*0</f>
        <v>0</v>
      </c>
      <c r="F221" s="100">
        <f>COUNTIF(F216:F220,"1")*1</f>
        <v>0</v>
      </c>
      <c r="G221" s="100">
        <f>COUNTIF(G216:G220,"1")*2</f>
        <v>0</v>
      </c>
      <c r="H221" s="100">
        <f>COUNTIF(H216:H220,"1")*3</f>
        <v>0</v>
      </c>
      <c r="I221" s="100">
        <f>COUNTIF(I216:I220,"1")*4</f>
        <v>0</v>
      </c>
      <c r="J221" s="100">
        <f>COUNTIF(J216:J220,"1")*5</f>
        <v>0</v>
      </c>
    </row>
    <row r="222" spans="1:10" x14ac:dyDescent="0.35">
      <c r="A222" s="52" t="s">
        <v>53</v>
      </c>
      <c r="B222" s="52"/>
      <c r="C222" s="52"/>
      <c r="D222" s="52"/>
      <c r="E222" s="52"/>
      <c r="F222" s="52"/>
      <c r="G222" s="52"/>
      <c r="H222" s="52"/>
      <c r="I222" s="52"/>
      <c r="J222" s="52"/>
    </row>
    <row r="223" spans="1:10" x14ac:dyDescent="0.35">
      <c r="A223" s="55" t="s">
        <v>54</v>
      </c>
      <c r="B223" s="55"/>
      <c r="C223" s="55"/>
      <c r="D223" s="55"/>
      <c r="E223" s="99"/>
      <c r="F223" s="99"/>
      <c r="G223" s="99"/>
      <c r="H223" s="99"/>
      <c r="I223" s="99"/>
      <c r="J223" s="99"/>
    </row>
    <row r="224" spans="1:10" x14ac:dyDescent="0.35">
      <c r="A224" s="56" t="s">
        <v>55</v>
      </c>
      <c r="B224" s="57"/>
      <c r="C224" s="57"/>
      <c r="D224" s="58"/>
      <c r="E224" s="99"/>
      <c r="F224" s="99"/>
      <c r="G224" s="99"/>
      <c r="H224" s="99"/>
      <c r="I224" s="99"/>
      <c r="J224" s="99"/>
    </row>
    <row r="225" spans="1:10" x14ac:dyDescent="0.35">
      <c r="A225" s="55" t="s">
        <v>56</v>
      </c>
      <c r="B225" s="55"/>
      <c r="C225" s="55"/>
      <c r="D225" s="55"/>
      <c r="E225" s="99"/>
      <c r="F225" s="99"/>
      <c r="G225" s="99"/>
      <c r="H225" s="99"/>
      <c r="I225" s="99"/>
      <c r="J225" s="99"/>
    </row>
    <row r="226" spans="1:10" hidden="1" x14ac:dyDescent="0.35">
      <c r="A226" s="56" t="s">
        <v>41</v>
      </c>
      <c r="B226" s="57"/>
      <c r="C226" s="57"/>
      <c r="D226" s="58"/>
      <c r="E226" s="100">
        <f>COUNTIF(E223:E225,"1")*0*2.5</f>
        <v>0</v>
      </c>
      <c r="F226" s="100">
        <f>COUNTIF(F223:F225,"1")*1*2.5</f>
        <v>0</v>
      </c>
      <c r="G226" s="100">
        <f>COUNTIF(G223:G225,"1")*2*2.5</f>
        <v>0</v>
      </c>
      <c r="H226" s="100">
        <f>COUNTIF(H223:H225,"1")*3*2.5</f>
        <v>0</v>
      </c>
      <c r="I226" s="100">
        <f>COUNTIF(I223:I225,"1")*4*2.5</f>
        <v>0</v>
      </c>
      <c r="J226" s="100">
        <f>COUNTIF(J223:J225,"1")*5*2.5</f>
        <v>0</v>
      </c>
    </row>
    <row r="227" spans="1:10" x14ac:dyDescent="0.35">
      <c r="A227" s="52" t="s">
        <v>57</v>
      </c>
      <c r="B227" s="52"/>
      <c r="C227" s="52"/>
      <c r="D227" s="52"/>
      <c r="E227" s="52"/>
      <c r="F227" s="52"/>
      <c r="G227" s="52"/>
      <c r="H227" s="52"/>
      <c r="I227" s="52"/>
      <c r="J227" s="52"/>
    </row>
    <row r="228" spans="1:10" x14ac:dyDescent="0.35">
      <c r="A228" s="55" t="s">
        <v>58</v>
      </c>
      <c r="B228" s="55"/>
      <c r="C228" s="55"/>
      <c r="D228" s="55"/>
      <c r="E228" s="99"/>
      <c r="F228" s="99"/>
      <c r="G228" s="99"/>
      <c r="H228" s="99"/>
      <c r="I228" s="99"/>
      <c r="J228" s="99"/>
    </row>
    <row r="229" spans="1:10" ht="45.95" customHeight="1" x14ac:dyDescent="0.35">
      <c r="A229" s="55" t="s">
        <v>59</v>
      </c>
      <c r="B229" s="55"/>
      <c r="C229" s="55"/>
      <c r="D229" s="55"/>
      <c r="E229" s="99"/>
      <c r="F229" s="99"/>
      <c r="G229" s="99"/>
      <c r="H229" s="99"/>
      <c r="I229" s="99"/>
      <c r="J229" s="99"/>
    </row>
    <row r="230" spans="1:10" x14ac:dyDescent="0.35">
      <c r="A230" s="56" t="s">
        <v>60</v>
      </c>
      <c r="B230" s="57"/>
      <c r="C230" s="57"/>
      <c r="D230" s="58"/>
      <c r="E230" s="99"/>
      <c r="F230" s="99"/>
      <c r="G230" s="99"/>
      <c r="H230" s="99"/>
      <c r="I230" s="99"/>
      <c r="J230" s="99"/>
    </row>
    <row r="231" spans="1:10" x14ac:dyDescent="0.35">
      <c r="A231" s="56" t="s">
        <v>61</v>
      </c>
      <c r="B231" s="57"/>
      <c r="C231" s="57"/>
      <c r="D231" s="58"/>
      <c r="E231" s="99"/>
      <c r="F231" s="99"/>
      <c r="G231" s="99"/>
      <c r="H231" s="99"/>
      <c r="I231" s="99"/>
      <c r="J231" s="99"/>
    </row>
    <row r="232" spans="1:10" x14ac:dyDescent="0.35">
      <c r="A232" s="56" t="s">
        <v>62</v>
      </c>
      <c r="B232" s="57"/>
      <c r="C232" s="57"/>
      <c r="D232" s="58"/>
      <c r="E232" s="99"/>
      <c r="F232" s="99"/>
      <c r="G232" s="99"/>
      <c r="H232" s="99"/>
      <c r="I232" s="99"/>
      <c r="J232" s="99"/>
    </row>
    <row r="233" spans="1:10" x14ac:dyDescent="0.35">
      <c r="A233" s="53" t="s">
        <v>63</v>
      </c>
      <c r="B233" s="53"/>
      <c r="C233" s="53"/>
      <c r="D233" s="53"/>
      <c r="E233" s="99"/>
      <c r="F233" s="99"/>
      <c r="G233" s="99"/>
      <c r="H233" s="99"/>
      <c r="I233" s="99"/>
      <c r="J233" s="99"/>
    </row>
    <row r="234" spans="1:10" hidden="1" x14ac:dyDescent="0.35">
      <c r="A234" s="60" t="s">
        <v>41</v>
      </c>
      <c r="B234" s="61"/>
      <c r="C234" s="61"/>
      <c r="D234" s="62"/>
      <c r="E234" s="100">
        <f>COUNTIF(E228:E233,"1")*0</f>
        <v>0</v>
      </c>
      <c r="F234" s="100">
        <f>COUNTIF(F228:F233,"1")*1</f>
        <v>0</v>
      </c>
      <c r="G234" s="100">
        <f>COUNTIF(G228:G233,"1")*2</f>
        <v>0</v>
      </c>
      <c r="H234" s="100">
        <f>COUNTIF(H228:H233,"1")*3</f>
        <v>0</v>
      </c>
      <c r="I234" s="100">
        <f>COUNTIF(I228:I233,"1")*4</f>
        <v>0</v>
      </c>
      <c r="J234" s="100">
        <f>COUNTIF(J228:J233,"1")*5</f>
        <v>0</v>
      </c>
    </row>
    <row r="235" spans="1:10" x14ac:dyDescent="0.35">
      <c r="A235" s="52" t="s">
        <v>64</v>
      </c>
      <c r="B235" s="52"/>
      <c r="C235" s="52"/>
      <c r="D235" s="52"/>
      <c r="E235" s="52"/>
      <c r="F235" s="52"/>
      <c r="G235" s="52"/>
      <c r="H235" s="52"/>
      <c r="I235" s="52"/>
      <c r="J235" s="52"/>
    </row>
    <row r="236" spans="1:10" x14ac:dyDescent="0.35">
      <c r="A236" s="60" t="s">
        <v>65</v>
      </c>
      <c r="B236" s="61"/>
      <c r="C236" s="61"/>
      <c r="D236" s="62"/>
      <c r="E236" s="99"/>
      <c r="F236" s="99"/>
      <c r="G236" s="99"/>
      <c r="H236" s="99"/>
      <c r="I236" s="99"/>
      <c r="J236" s="99"/>
    </row>
    <row r="237" spans="1:10" x14ac:dyDescent="0.35">
      <c r="A237" s="60" t="s">
        <v>66</v>
      </c>
      <c r="B237" s="61"/>
      <c r="C237" s="61"/>
      <c r="D237" s="62"/>
      <c r="E237" s="99"/>
      <c r="F237" s="99"/>
      <c r="G237" s="99"/>
      <c r="H237" s="99"/>
      <c r="I237" s="99"/>
      <c r="J237" s="99"/>
    </row>
    <row r="238" spans="1:10" x14ac:dyDescent="0.35">
      <c r="A238" s="60" t="s">
        <v>67</v>
      </c>
      <c r="B238" s="61"/>
      <c r="C238" s="61"/>
      <c r="D238" s="62"/>
      <c r="E238" s="99"/>
      <c r="F238" s="99"/>
      <c r="G238" s="99"/>
      <c r="H238" s="99"/>
      <c r="I238" s="99"/>
      <c r="J238" s="99"/>
    </row>
    <row r="239" spans="1:10" ht="45.95" customHeight="1" x14ac:dyDescent="0.35">
      <c r="A239" s="55" t="s">
        <v>68</v>
      </c>
      <c r="B239" s="55"/>
      <c r="C239" s="55"/>
      <c r="D239" s="55"/>
      <c r="E239" s="99"/>
      <c r="F239" s="99"/>
      <c r="G239" s="99"/>
      <c r="H239" s="99"/>
      <c r="I239" s="99"/>
      <c r="J239" s="99"/>
    </row>
    <row r="240" spans="1:10" hidden="1" x14ac:dyDescent="0.35">
      <c r="A240" s="101" t="s">
        <v>41</v>
      </c>
      <c r="B240" s="102"/>
      <c r="C240" s="102"/>
      <c r="D240" s="103"/>
      <c r="E240" s="104">
        <f>COUNTIF(E236:E239,"1")*0*2.5</f>
        <v>0</v>
      </c>
      <c r="F240" s="104">
        <f>COUNTIF(F236:F239,"1")*1*2.5</f>
        <v>0</v>
      </c>
      <c r="G240" s="104">
        <f>COUNTIF(G236:G239,"1")*2*2.5</f>
        <v>0</v>
      </c>
      <c r="H240" s="104">
        <f>COUNTIF(H236:H239,"1")*3*2.5</f>
        <v>0</v>
      </c>
      <c r="I240" s="104">
        <f>COUNTIF(I236:I239,"1")*4*2.5</f>
        <v>0</v>
      </c>
      <c r="J240" s="104">
        <f>COUNTIF(J236:J239,"1")*5*2.5</f>
        <v>0</v>
      </c>
    </row>
    <row r="241" spans="1:10" x14ac:dyDescent="0.35">
      <c r="A241" s="105" t="s">
        <v>40</v>
      </c>
      <c r="B241" s="106"/>
      <c r="C241" s="106"/>
      <c r="D241" s="106"/>
      <c r="E241" s="107">
        <f>SUM(E221:J221,E226:J226,E234:J234,E240:J240)</f>
        <v>0</v>
      </c>
      <c r="F241" s="108"/>
      <c r="G241" s="108"/>
      <c r="H241" s="109" t="s">
        <v>41</v>
      </c>
      <c r="I241" s="110"/>
      <c r="J241" s="110"/>
    </row>
    <row r="242" spans="1:10" ht="45.95" customHeight="1" x14ac:dyDescent="0.35">
      <c r="A242" s="90" t="s">
        <v>119</v>
      </c>
      <c r="B242" s="85"/>
      <c r="C242" s="85"/>
      <c r="D242" s="85"/>
      <c r="E242" s="111">
        <f>E241*0.7</f>
        <v>0</v>
      </c>
      <c r="F242" s="112"/>
      <c r="G242" s="112"/>
      <c r="H242" s="113" t="s">
        <v>41</v>
      </c>
      <c r="I242" s="113"/>
      <c r="J242" s="114"/>
    </row>
  </sheetData>
  <sheetProtection algorithmName="SHA-512" hashValue="HK6amvHG0uQ2amoMmozYvimdQFjFsupsU8RFsHBnlX1YBme/fOcG2z0of/7hM3G6A5AnoW3GbObEhT3B6xHHog==" saltValue="jcu8XL9cXhls/pulRLxaaQ==" spinCount="100000" sheet="1" objects="1" scenarios="1"/>
  <protectedRanges>
    <protectedRange sqref="C197 B198 B199:D201 G199:J201 D203 B204:D205 G204:J205 B206 D207 B208:D209 G208:J209 B210:J211 E216:J220 E223:J225 E228:J233 E236:J239" name="หน่วยงานที่5"/>
    <protectedRange sqref="C149 B150 B151:D153 G151:J153 D155 B156:D157 G156:J157 B158 D159 B160:D161 G160:J161 B162:J163 E168:J172 E175:J177 E180:J185 E188:J191" name="หน่วยงานที่4"/>
    <protectedRange sqref="C53 B54 B55:D57 G55:J57 D59 B60:D61 G60:J61 B62 D63 B64:D65 G64:J65 B66:J67 E72:J76 E79:J81 E84:J89 E92:J95" name="หน่วยงานที่2"/>
    <protectedRange sqref="C5 B6:B9 G7:G9 D11 B12:B14 G12:G13 D15 B16:B19 G16:G17 E24:J28 E31:J33 E36:J41 E44:J47" name="หน่วยงานที่1"/>
    <protectedRange sqref="C101 B102 B103:D105 G103:J105 D107 B108:D109 G108:J109 B110 D111 B112:D113 G112:J113 B114:J115 E120:J124 E127:J129 E132:J137 E140:J143" name="หน่วยงานที่3"/>
  </protectedRanges>
  <mergeCells count="342">
    <mergeCell ref="A240:D240"/>
    <mergeCell ref="A241:D241"/>
    <mergeCell ref="E241:G241"/>
    <mergeCell ref="H241:J241"/>
    <mergeCell ref="A242:D242"/>
    <mergeCell ref="E242:G242"/>
    <mergeCell ref="H242:J242"/>
    <mergeCell ref="A235:J235"/>
    <mergeCell ref="A236:D236"/>
    <mergeCell ref="A237:D237"/>
    <mergeCell ref="A238:D238"/>
    <mergeCell ref="A239:D239"/>
    <mergeCell ref="A230:D230"/>
    <mergeCell ref="A231:D231"/>
    <mergeCell ref="A232:D232"/>
    <mergeCell ref="A233:D233"/>
    <mergeCell ref="A234:D234"/>
    <mergeCell ref="A225:D225"/>
    <mergeCell ref="A226:D226"/>
    <mergeCell ref="A227:J227"/>
    <mergeCell ref="A228:D228"/>
    <mergeCell ref="A229:D229"/>
    <mergeCell ref="A220:D220"/>
    <mergeCell ref="A221:D221"/>
    <mergeCell ref="A222:J222"/>
    <mergeCell ref="A223:D223"/>
    <mergeCell ref="A224:D224"/>
    <mergeCell ref="A215:J215"/>
    <mergeCell ref="A216:D216"/>
    <mergeCell ref="A217:D217"/>
    <mergeCell ref="A218:D218"/>
    <mergeCell ref="A219:D219"/>
    <mergeCell ref="B210:J210"/>
    <mergeCell ref="B211:J211"/>
    <mergeCell ref="A212:J212"/>
    <mergeCell ref="A213:D214"/>
    <mergeCell ref="E213:J213"/>
    <mergeCell ref="B208:D208"/>
    <mergeCell ref="E208:F208"/>
    <mergeCell ref="G208:J208"/>
    <mergeCell ref="B209:D209"/>
    <mergeCell ref="E209:F209"/>
    <mergeCell ref="G209:J209"/>
    <mergeCell ref="B205:D205"/>
    <mergeCell ref="E205:F205"/>
    <mergeCell ref="G205:J205"/>
    <mergeCell ref="B206:J206"/>
    <mergeCell ref="A207:C207"/>
    <mergeCell ref="D207:J207"/>
    <mergeCell ref="A202:J202"/>
    <mergeCell ref="A203:C203"/>
    <mergeCell ref="D203:J203"/>
    <mergeCell ref="B204:D204"/>
    <mergeCell ref="E204:F204"/>
    <mergeCell ref="G204:J204"/>
    <mergeCell ref="B200:D200"/>
    <mergeCell ref="E200:F200"/>
    <mergeCell ref="G200:J200"/>
    <mergeCell ref="B201:D201"/>
    <mergeCell ref="E201:F201"/>
    <mergeCell ref="G201:J201"/>
    <mergeCell ref="A196:J196"/>
    <mergeCell ref="A197:B197"/>
    <mergeCell ref="C197:J197"/>
    <mergeCell ref="B198:J198"/>
    <mergeCell ref="B199:D199"/>
    <mergeCell ref="E199:F199"/>
    <mergeCell ref="G199:J199"/>
    <mergeCell ref="A192:D192"/>
    <mergeCell ref="A193:D193"/>
    <mergeCell ref="E193:G193"/>
    <mergeCell ref="H193:J193"/>
    <mergeCell ref="A194:D194"/>
    <mergeCell ref="E194:G194"/>
    <mergeCell ref="H194:J194"/>
    <mergeCell ref="A187:J187"/>
    <mergeCell ref="A188:D188"/>
    <mergeCell ref="A189:D189"/>
    <mergeCell ref="A190:D190"/>
    <mergeCell ref="A191:D191"/>
    <mergeCell ref="A182:D182"/>
    <mergeCell ref="A183:D183"/>
    <mergeCell ref="A184:D184"/>
    <mergeCell ref="A185:D185"/>
    <mergeCell ref="A186:D186"/>
    <mergeCell ref="A177:D177"/>
    <mergeCell ref="A178:D178"/>
    <mergeCell ref="A179:J179"/>
    <mergeCell ref="A180:D180"/>
    <mergeCell ref="A181:D181"/>
    <mergeCell ref="A172:D172"/>
    <mergeCell ref="A173:D173"/>
    <mergeCell ref="A174:J174"/>
    <mergeCell ref="A175:D175"/>
    <mergeCell ref="A176:D176"/>
    <mergeCell ref="A167:J167"/>
    <mergeCell ref="A168:D168"/>
    <mergeCell ref="A169:D169"/>
    <mergeCell ref="A170:D170"/>
    <mergeCell ref="A171:D171"/>
    <mergeCell ref="B162:J162"/>
    <mergeCell ref="B163:J163"/>
    <mergeCell ref="A164:J164"/>
    <mergeCell ref="A165:D166"/>
    <mergeCell ref="E165:J165"/>
    <mergeCell ref="B160:D160"/>
    <mergeCell ref="E160:F160"/>
    <mergeCell ref="G160:J160"/>
    <mergeCell ref="B161:D161"/>
    <mergeCell ref="E161:F161"/>
    <mergeCell ref="G161:J161"/>
    <mergeCell ref="B157:D157"/>
    <mergeCell ref="E157:F157"/>
    <mergeCell ref="G157:J157"/>
    <mergeCell ref="B158:J158"/>
    <mergeCell ref="A159:C159"/>
    <mergeCell ref="D159:J159"/>
    <mergeCell ref="A154:J154"/>
    <mergeCell ref="A155:C155"/>
    <mergeCell ref="D155:J155"/>
    <mergeCell ref="B156:D156"/>
    <mergeCell ref="E156:F156"/>
    <mergeCell ref="G156:J156"/>
    <mergeCell ref="B152:D152"/>
    <mergeCell ref="E152:F152"/>
    <mergeCell ref="G152:J152"/>
    <mergeCell ref="B153:D153"/>
    <mergeCell ref="E153:F153"/>
    <mergeCell ref="G153:J153"/>
    <mergeCell ref="A148:J148"/>
    <mergeCell ref="A149:B149"/>
    <mergeCell ref="C149:J149"/>
    <mergeCell ref="B150:J150"/>
    <mergeCell ref="B151:D151"/>
    <mergeCell ref="E151:F151"/>
    <mergeCell ref="G151:J151"/>
    <mergeCell ref="A144:D144"/>
    <mergeCell ref="A145:D145"/>
    <mergeCell ref="E145:G145"/>
    <mergeCell ref="H145:J145"/>
    <mergeCell ref="A146:D146"/>
    <mergeCell ref="E146:G146"/>
    <mergeCell ref="H146:J146"/>
    <mergeCell ref="A139:J139"/>
    <mergeCell ref="A140:D140"/>
    <mergeCell ref="A141:D141"/>
    <mergeCell ref="A142:D142"/>
    <mergeCell ref="A143:D143"/>
    <mergeCell ref="A134:D134"/>
    <mergeCell ref="A135:D135"/>
    <mergeCell ref="A136:D136"/>
    <mergeCell ref="A137:D137"/>
    <mergeCell ref="A138:D138"/>
    <mergeCell ref="A129:D129"/>
    <mergeCell ref="A130:D130"/>
    <mergeCell ref="A131:J131"/>
    <mergeCell ref="A132:D132"/>
    <mergeCell ref="A133:D133"/>
    <mergeCell ref="A124:D124"/>
    <mergeCell ref="A125:D125"/>
    <mergeCell ref="A126:J126"/>
    <mergeCell ref="A127:D127"/>
    <mergeCell ref="A128:D128"/>
    <mergeCell ref="A119:J119"/>
    <mergeCell ref="A120:D120"/>
    <mergeCell ref="A121:D121"/>
    <mergeCell ref="A122:D122"/>
    <mergeCell ref="A123:D123"/>
    <mergeCell ref="B114:J114"/>
    <mergeCell ref="B115:J115"/>
    <mergeCell ref="A116:J116"/>
    <mergeCell ref="A117:D118"/>
    <mergeCell ref="E117:J117"/>
    <mergeCell ref="B112:D112"/>
    <mergeCell ref="E112:F112"/>
    <mergeCell ref="G112:J112"/>
    <mergeCell ref="B113:D113"/>
    <mergeCell ref="E113:F113"/>
    <mergeCell ref="G113:J113"/>
    <mergeCell ref="B109:D109"/>
    <mergeCell ref="E109:F109"/>
    <mergeCell ref="G109:J109"/>
    <mergeCell ref="B110:J110"/>
    <mergeCell ref="A111:C111"/>
    <mergeCell ref="D111:J111"/>
    <mergeCell ref="A106:J106"/>
    <mergeCell ref="A107:C107"/>
    <mergeCell ref="D107:J107"/>
    <mergeCell ref="B108:D108"/>
    <mergeCell ref="E108:F108"/>
    <mergeCell ref="G108:J108"/>
    <mergeCell ref="B104:D104"/>
    <mergeCell ref="E104:F104"/>
    <mergeCell ref="G104:J104"/>
    <mergeCell ref="B105:D105"/>
    <mergeCell ref="E105:F105"/>
    <mergeCell ref="G105:J105"/>
    <mergeCell ref="A100:J100"/>
    <mergeCell ref="A101:B101"/>
    <mergeCell ref="C101:J101"/>
    <mergeCell ref="B102:J102"/>
    <mergeCell ref="B103:D103"/>
    <mergeCell ref="E103:F103"/>
    <mergeCell ref="G103:J103"/>
    <mergeCell ref="A96:D96"/>
    <mergeCell ref="A97:D97"/>
    <mergeCell ref="E97:G97"/>
    <mergeCell ref="H97:J97"/>
    <mergeCell ref="A98:D98"/>
    <mergeCell ref="E98:G98"/>
    <mergeCell ref="H98:J98"/>
    <mergeCell ref="A91:J91"/>
    <mergeCell ref="A92:D92"/>
    <mergeCell ref="A93:D93"/>
    <mergeCell ref="A94:D94"/>
    <mergeCell ref="A95:D95"/>
    <mergeCell ref="A86:D86"/>
    <mergeCell ref="A87:D87"/>
    <mergeCell ref="A88:D88"/>
    <mergeCell ref="A89:D89"/>
    <mergeCell ref="A90:D90"/>
    <mergeCell ref="A81:D81"/>
    <mergeCell ref="A82:D82"/>
    <mergeCell ref="A83:J83"/>
    <mergeCell ref="A84:D84"/>
    <mergeCell ref="A85:D85"/>
    <mergeCell ref="A76:D76"/>
    <mergeCell ref="A77:D77"/>
    <mergeCell ref="A78:J78"/>
    <mergeCell ref="A79:D79"/>
    <mergeCell ref="A80:D80"/>
    <mergeCell ref="A71:J71"/>
    <mergeCell ref="A72:D72"/>
    <mergeCell ref="A73:D73"/>
    <mergeCell ref="A74:D74"/>
    <mergeCell ref="A75:D75"/>
    <mergeCell ref="B66:J66"/>
    <mergeCell ref="B67:J67"/>
    <mergeCell ref="A68:J68"/>
    <mergeCell ref="A69:D70"/>
    <mergeCell ref="E69:J69"/>
    <mergeCell ref="B64:D64"/>
    <mergeCell ref="E64:F64"/>
    <mergeCell ref="G64:J64"/>
    <mergeCell ref="B65:D65"/>
    <mergeCell ref="E65:F65"/>
    <mergeCell ref="G65:J65"/>
    <mergeCell ref="B61:D61"/>
    <mergeCell ref="E61:F61"/>
    <mergeCell ref="G61:J61"/>
    <mergeCell ref="B62:J62"/>
    <mergeCell ref="A63:C63"/>
    <mergeCell ref="D63:J63"/>
    <mergeCell ref="A58:J58"/>
    <mergeCell ref="A59:C59"/>
    <mergeCell ref="D59:J59"/>
    <mergeCell ref="B60:D60"/>
    <mergeCell ref="E60:F60"/>
    <mergeCell ref="G60:J60"/>
    <mergeCell ref="A28:D28"/>
    <mergeCell ref="A30:J30"/>
    <mergeCell ref="B56:D56"/>
    <mergeCell ref="E56:F56"/>
    <mergeCell ref="G56:J56"/>
    <mergeCell ref="B57:D57"/>
    <mergeCell ref="E57:F57"/>
    <mergeCell ref="G57:J57"/>
    <mergeCell ref="A52:J52"/>
    <mergeCell ref="A53:B53"/>
    <mergeCell ref="C53:J53"/>
    <mergeCell ref="B54:J54"/>
    <mergeCell ref="B55:D55"/>
    <mergeCell ref="E55:F55"/>
    <mergeCell ref="G55:J55"/>
    <mergeCell ref="A40:D40"/>
    <mergeCell ref="A44:D44"/>
    <mergeCell ref="A42:D42"/>
    <mergeCell ref="A48:D48"/>
    <mergeCell ref="A39:D39"/>
    <mergeCell ref="A32:D32"/>
    <mergeCell ref="A38:D38"/>
    <mergeCell ref="A33:D33"/>
    <mergeCell ref="A35:J35"/>
    <mergeCell ref="E17:F17"/>
    <mergeCell ref="A25:D25"/>
    <mergeCell ref="A26:D26"/>
    <mergeCell ref="A27:D27"/>
    <mergeCell ref="B19:J19"/>
    <mergeCell ref="B17:D17"/>
    <mergeCell ref="G17:J17"/>
    <mergeCell ref="B18:J18"/>
    <mergeCell ref="A20:J20"/>
    <mergeCell ref="A21:D22"/>
    <mergeCell ref="E21:J21"/>
    <mergeCell ref="A23:J23"/>
    <mergeCell ref="A24:D24"/>
    <mergeCell ref="A36:D36"/>
    <mergeCell ref="A37:D37"/>
    <mergeCell ref="A50:D50"/>
    <mergeCell ref="E50:G50"/>
    <mergeCell ref="H50:J50"/>
    <mergeCell ref="A41:D41"/>
    <mergeCell ref="A43:J43"/>
    <mergeCell ref="A47:D47"/>
    <mergeCell ref="H49:J49"/>
    <mergeCell ref="A45:D45"/>
    <mergeCell ref="A46:D46"/>
    <mergeCell ref="A49:D49"/>
    <mergeCell ref="E49:G49"/>
    <mergeCell ref="B7:D7"/>
    <mergeCell ref="E7:F7"/>
    <mergeCell ref="G7:J7"/>
    <mergeCell ref="A1:J1"/>
    <mergeCell ref="A2:J2"/>
    <mergeCell ref="A5:B5"/>
    <mergeCell ref="C5:J5"/>
    <mergeCell ref="B6:J6"/>
    <mergeCell ref="A4:J4"/>
    <mergeCell ref="B8:D8"/>
    <mergeCell ref="E8:F8"/>
    <mergeCell ref="G8:J8"/>
    <mergeCell ref="B9:D9"/>
    <mergeCell ref="E9:F9"/>
    <mergeCell ref="G9:J9"/>
    <mergeCell ref="A10:J10"/>
    <mergeCell ref="A29:D29"/>
    <mergeCell ref="A34:D34"/>
    <mergeCell ref="B16:D16"/>
    <mergeCell ref="B13:D13"/>
    <mergeCell ref="G13:J13"/>
    <mergeCell ref="B14:J14"/>
    <mergeCell ref="E16:F16"/>
    <mergeCell ref="G16:J16"/>
    <mergeCell ref="A11:C11"/>
    <mergeCell ref="A15:C15"/>
    <mergeCell ref="D11:J11"/>
    <mergeCell ref="D15:J15"/>
    <mergeCell ref="E13:F13"/>
    <mergeCell ref="B12:D12"/>
    <mergeCell ref="E12:F12"/>
    <mergeCell ref="G12:J12"/>
    <mergeCell ref="A31:D31"/>
  </mergeCells>
  <dataValidations count="1">
    <dataValidation type="whole" allowBlank="1" showInputMessage="1" showErrorMessage="1" promptTitle="คำแนะนำ" prompt="กรอกเฉพาะตัวเลข 1 เท่านั้น" sqref="E24:J28 E44:J47 E36:J41 E31:J33 E72:J76 E92:J95 E84:J89 E79:J81 E120:J124 E140:J143 E132:J137 E127:J129 E168:J172 E188:J191 E180:J185 E175:J177 E216:J220 E236:J239 E228:J233 E223:J225" xr:uid="{00000000-0002-0000-0300-000000000000}">
      <formula1>1</formula1>
      <formula2>1</formula2>
    </dataValidation>
  </dataValidations>
  <pageMargins left="0.70866141732283472" right="0.51181102362204722" top="0.74803149606299213" bottom="0.74803149606299213" header="0.31496062992125984" footer="0.31496062992125984"/>
  <pageSetup paperSize="9" scale="99" orientation="portrait" r:id="rId1"/>
  <headerFooter>
    <oddHeader>&amp;R&amp;"TH SarabunPSK,ธรรมดา"&amp;14แบบฟอร์ม SD2500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62"/>
  <sheetViews>
    <sheetView showGridLines="0" zoomScaleNormal="100" workbookViewId="0">
      <selection activeCell="N20" sqref="N20"/>
    </sheetView>
  </sheetViews>
  <sheetFormatPr defaultColWidth="9" defaultRowHeight="21" x14ac:dyDescent="0.35"/>
  <cols>
    <col min="1" max="1" width="11.25" style="1" customWidth="1"/>
    <col min="2" max="2" width="14" style="1" customWidth="1"/>
    <col min="3" max="3" width="9" style="1"/>
    <col min="4" max="4" width="15" style="1" customWidth="1"/>
    <col min="5" max="10" width="5.625" style="1" customWidth="1"/>
    <col min="11" max="16384" width="9" style="1"/>
  </cols>
  <sheetData>
    <row r="1" spans="1:10" ht="23.25" x14ac:dyDescent="0.35">
      <c r="A1" s="20" t="s">
        <v>69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3.25" x14ac:dyDescent="0.35">
      <c r="A2" s="21" t="s">
        <v>70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15.75" customHeight="1" x14ac:dyDescent="0.35"/>
    <row r="4" spans="1:10" ht="24.95" customHeight="1" x14ac:dyDescent="0.35">
      <c r="A4" s="36" t="s">
        <v>96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x14ac:dyDescent="0.35">
      <c r="A5" s="34" t="s">
        <v>71</v>
      </c>
      <c r="B5" s="35"/>
      <c r="C5" s="176"/>
      <c r="D5" s="176"/>
      <c r="E5" s="176"/>
      <c r="F5" s="176"/>
      <c r="G5" s="176"/>
      <c r="H5" s="176"/>
      <c r="I5" s="176"/>
      <c r="J5" s="176"/>
    </row>
    <row r="6" spans="1:10" x14ac:dyDescent="0.35">
      <c r="A6" s="4" t="s">
        <v>21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5">
      <c r="A7" s="4" t="s">
        <v>8</v>
      </c>
      <c r="B7" s="176"/>
      <c r="C7" s="176"/>
      <c r="D7" s="176"/>
      <c r="E7" s="22" t="s">
        <v>9</v>
      </c>
      <c r="F7" s="22"/>
      <c r="G7" s="176"/>
      <c r="H7" s="176"/>
      <c r="I7" s="176"/>
      <c r="J7" s="176"/>
    </row>
    <row r="8" spans="1:10" x14ac:dyDescent="0.35">
      <c r="A8" s="4" t="s">
        <v>10</v>
      </c>
      <c r="B8" s="176"/>
      <c r="C8" s="176"/>
      <c r="D8" s="176"/>
      <c r="E8" s="22" t="s">
        <v>22</v>
      </c>
      <c r="F8" s="22"/>
      <c r="G8" s="176"/>
      <c r="H8" s="176"/>
      <c r="I8" s="176"/>
      <c r="J8" s="176"/>
    </row>
    <row r="9" spans="1:10" x14ac:dyDescent="0.35">
      <c r="A9" s="4" t="s">
        <v>4</v>
      </c>
      <c r="B9" s="176"/>
      <c r="C9" s="176"/>
      <c r="D9" s="176"/>
      <c r="E9" s="22" t="s">
        <v>23</v>
      </c>
      <c r="F9" s="22"/>
      <c r="G9" s="176"/>
      <c r="H9" s="176"/>
      <c r="I9" s="176"/>
      <c r="J9" s="176"/>
    </row>
    <row r="10" spans="1:10" x14ac:dyDescent="0.35">
      <c r="A10" s="34" t="s">
        <v>24</v>
      </c>
      <c r="B10" s="35"/>
      <c r="C10" s="176"/>
      <c r="D10" s="176"/>
      <c r="E10" s="176"/>
      <c r="F10" s="176"/>
      <c r="G10" s="176"/>
      <c r="H10" s="176"/>
      <c r="I10" s="176"/>
      <c r="J10" s="176"/>
    </row>
    <row r="11" spans="1:10" x14ac:dyDescent="0.35">
      <c r="A11" s="3" t="s">
        <v>2</v>
      </c>
      <c r="B11" s="176"/>
      <c r="C11" s="176"/>
      <c r="D11" s="176"/>
      <c r="E11" s="176"/>
      <c r="F11" s="176"/>
      <c r="G11" s="176"/>
      <c r="H11" s="176"/>
      <c r="I11" s="176"/>
      <c r="J11" s="176"/>
    </row>
    <row r="12" spans="1:10" x14ac:dyDescent="0.35">
      <c r="A12" s="3" t="s">
        <v>4</v>
      </c>
      <c r="B12" s="176"/>
      <c r="C12" s="176"/>
      <c r="D12" s="176"/>
      <c r="E12" s="26" t="s">
        <v>25</v>
      </c>
      <c r="F12" s="27"/>
      <c r="G12" s="176"/>
      <c r="H12" s="176"/>
      <c r="I12" s="176"/>
      <c r="J12" s="176"/>
    </row>
    <row r="13" spans="1:10" x14ac:dyDescent="0.35">
      <c r="A13" s="3" t="s">
        <v>26</v>
      </c>
      <c r="B13" s="177"/>
      <c r="C13" s="177"/>
      <c r="D13" s="177"/>
      <c r="E13" s="177"/>
      <c r="F13" s="177"/>
      <c r="G13" s="177"/>
      <c r="H13" s="177"/>
      <c r="I13" s="177"/>
      <c r="J13" s="177"/>
    </row>
    <row r="14" spans="1:10" x14ac:dyDescent="0.35">
      <c r="A14" s="2" t="s">
        <v>27</v>
      </c>
      <c r="B14" s="178"/>
      <c r="C14" s="176"/>
      <c r="D14" s="176"/>
      <c r="E14" s="176"/>
      <c r="F14" s="176"/>
      <c r="G14" s="176"/>
      <c r="H14" s="176"/>
      <c r="I14" s="176"/>
      <c r="J14" s="176"/>
    </row>
    <row r="15" spans="1:10" ht="24.95" customHeight="1" x14ac:dyDescent="0.35">
      <c r="A15" s="25" t="s">
        <v>90</v>
      </c>
      <c r="B15" s="25"/>
      <c r="C15" s="25"/>
      <c r="D15" s="25"/>
      <c r="E15" s="25"/>
      <c r="F15" s="25"/>
      <c r="G15" s="25"/>
      <c r="H15" s="25"/>
      <c r="I15" s="25"/>
      <c r="J15" s="25"/>
    </row>
    <row r="16" spans="1:10" x14ac:dyDescent="0.35">
      <c r="A16" s="37" t="s">
        <v>28</v>
      </c>
      <c r="B16" s="37"/>
      <c r="C16" s="37"/>
      <c r="D16" s="37"/>
      <c r="E16" s="38" t="s">
        <v>29</v>
      </c>
      <c r="F16" s="38"/>
      <c r="G16" s="38"/>
      <c r="H16" s="38"/>
      <c r="I16" s="38"/>
      <c r="J16" s="38"/>
    </row>
    <row r="17" spans="1:10" x14ac:dyDescent="0.35">
      <c r="A17" s="37"/>
      <c r="B17" s="37"/>
      <c r="C17" s="37"/>
      <c r="D17" s="37"/>
      <c r="E17" s="12">
        <v>0</v>
      </c>
      <c r="F17" s="12">
        <v>1</v>
      </c>
      <c r="G17" s="12">
        <v>2</v>
      </c>
      <c r="H17" s="12">
        <v>3</v>
      </c>
      <c r="I17" s="12">
        <v>4</v>
      </c>
      <c r="J17" s="12">
        <v>5</v>
      </c>
    </row>
    <row r="18" spans="1:10" x14ac:dyDescent="0.35">
      <c r="A18" s="47" t="s">
        <v>72</v>
      </c>
      <c r="B18" s="47"/>
      <c r="C18" s="47"/>
      <c r="D18" s="47"/>
      <c r="E18" s="47"/>
      <c r="F18" s="47"/>
      <c r="G18" s="47"/>
      <c r="H18" s="47"/>
      <c r="I18" s="47"/>
      <c r="J18" s="47"/>
    </row>
    <row r="19" spans="1:10" x14ac:dyDescent="0.35">
      <c r="A19" s="48" t="s">
        <v>73</v>
      </c>
      <c r="B19" s="48"/>
      <c r="C19" s="48"/>
      <c r="D19" s="48"/>
      <c r="E19" s="115"/>
      <c r="F19" s="115"/>
      <c r="G19" s="115"/>
      <c r="H19" s="115"/>
      <c r="I19" s="115"/>
      <c r="J19" s="115"/>
    </row>
    <row r="20" spans="1:10" ht="45.95" customHeight="1" x14ac:dyDescent="0.35">
      <c r="A20" s="24" t="s">
        <v>74</v>
      </c>
      <c r="B20" s="24"/>
      <c r="C20" s="24"/>
      <c r="D20" s="24"/>
      <c r="E20" s="115"/>
      <c r="F20" s="115"/>
      <c r="G20" s="115"/>
      <c r="H20" s="115"/>
      <c r="I20" s="115"/>
      <c r="J20" s="115"/>
    </row>
    <row r="21" spans="1:10" ht="21" hidden="1" customHeight="1" x14ac:dyDescent="0.35">
      <c r="A21" s="49" t="s">
        <v>41</v>
      </c>
      <c r="B21" s="50"/>
      <c r="C21" s="50"/>
      <c r="D21" s="51"/>
      <c r="E21" s="116">
        <f>COUNTIF(E19:E20,"1")*0</f>
        <v>0</v>
      </c>
      <c r="F21" s="116">
        <f>COUNTIF(F19:F20,"1")*1</f>
        <v>0</v>
      </c>
      <c r="G21" s="116">
        <f>COUNTIF(G19:G20,"1")*2</f>
        <v>0</v>
      </c>
      <c r="H21" s="116">
        <f>COUNTIF(H19:H20,"1")*3</f>
        <v>0</v>
      </c>
      <c r="I21" s="116">
        <f>COUNTIF(I19:I20,"1")*4</f>
        <v>0</v>
      </c>
      <c r="J21" s="116">
        <f>COUNTIF(J19:J20,"1")*5</f>
        <v>0</v>
      </c>
    </row>
    <row r="22" spans="1:10" x14ac:dyDescent="0.35">
      <c r="A22" s="47" t="s">
        <v>75</v>
      </c>
      <c r="B22" s="47"/>
      <c r="C22" s="47"/>
      <c r="D22" s="47"/>
      <c r="E22" s="47"/>
      <c r="F22" s="47"/>
      <c r="G22" s="47"/>
      <c r="H22" s="47"/>
      <c r="I22" s="47"/>
      <c r="J22" s="47"/>
    </row>
    <row r="23" spans="1:10" ht="21" customHeight="1" x14ac:dyDescent="0.35">
      <c r="A23" s="24" t="s">
        <v>76</v>
      </c>
      <c r="B23" s="24"/>
      <c r="C23" s="24"/>
      <c r="D23" s="24"/>
      <c r="E23" s="115"/>
      <c r="F23" s="115"/>
      <c r="G23" s="115"/>
      <c r="H23" s="115"/>
      <c r="I23" s="115"/>
      <c r="J23" s="115"/>
    </row>
    <row r="24" spans="1:10" ht="21" hidden="1" customHeight="1" x14ac:dyDescent="0.35">
      <c r="A24" s="30" t="s">
        <v>41</v>
      </c>
      <c r="B24" s="31"/>
      <c r="C24" s="31"/>
      <c r="D24" s="32"/>
      <c r="E24" s="13">
        <f>COUNTIF(E23,"1")*0</f>
        <v>0</v>
      </c>
      <c r="F24" s="13">
        <f>COUNTIF(F23,"1")*1</f>
        <v>0</v>
      </c>
      <c r="G24" s="13">
        <f>COUNTIF(G23,"1")*2</f>
        <v>0</v>
      </c>
      <c r="H24" s="13">
        <f>COUNTIF(H23,"1")*3</f>
        <v>0</v>
      </c>
      <c r="I24" s="13">
        <f>COUNTIF(I23,"1")*4</f>
        <v>0</v>
      </c>
      <c r="J24" s="13">
        <f>COUNTIF(J23,"1")*5</f>
        <v>0</v>
      </c>
    </row>
    <row r="25" spans="1:10" x14ac:dyDescent="0.35">
      <c r="A25" s="29" t="s">
        <v>40</v>
      </c>
      <c r="B25" s="29"/>
      <c r="C25" s="29"/>
      <c r="D25" s="29"/>
      <c r="E25" s="43">
        <f>SUM(E21:J21,E24:J24)</f>
        <v>0</v>
      </c>
      <c r="F25" s="44"/>
      <c r="G25" s="44"/>
      <c r="H25" s="45" t="s">
        <v>41</v>
      </c>
      <c r="I25" s="45"/>
      <c r="J25" s="46"/>
    </row>
    <row r="26" spans="1:10" ht="45.95" customHeight="1" x14ac:dyDescent="0.35">
      <c r="A26" s="28" t="s">
        <v>77</v>
      </c>
      <c r="B26" s="29"/>
      <c r="C26" s="29"/>
      <c r="D26" s="29"/>
      <c r="E26" s="39">
        <f>E25*6.66</f>
        <v>0</v>
      </c>
      <c r="F26" s="40"/>
      <c r="G26" s="40"/>
      <c r="H26" s="41" t="s">
        <v>41</v>
      </c>
      <c r="I26" s="41"/>
      <c r="J26" s="42"/>
    </row>
    <row r="28" spans="1:10" ht="24.95" customHeight="1" x14ac:dyDescent="0.35">
      <c r="A28" s="36" t="s">
        <v>97</v>
      </c>
      <c r="B28" s="36"/>
      <c r="C28" s="36"/>
      <c r="D28" s="36"/>
      <c r="E28" s="36"/>
      <c r="F28" s="36"/>
      <c r="G28" s="36"/>
      <c r="H28" s="36"/>
      <c r="I28" s="36"/>
      <c r="J28" s="36"/>
    </row>
    <row r="29" spans="1:10" x14ac:dyDescent="0.35">
      <c r="A29" s="34" t="s">
        <v>71</v>
      </c>
      <c r="B29" s="35"/>
      <c r="C29" s="176"/>
      <c r="D29" s="176"/>
      <c r="E29" s="176"/>
      <c r="F29" s="176"/>
      <c r="G29" s="176"/>
      <c r="H29" s="176"/>
      <c r="I29" s="176"/>
      <c r="J29" s="176"/>
    </row>
    <row r="30" spans="1:10" x14ac:dyDescent="0.35">
      <c r="A30" s="4" t="s">
        <v>21</v>
      </c>
      <c r="B30" s="176"/>
      <c r="C30" s="176"/>
      <c r="D30" s="176"/>
      <c r="E30" s="176"/>
      <c r="F30" s="176"/>
      <c r="G30" s="176"/>
      <c r="H30" s="176"/>
      <c r="I30" s="176"/>
      <c r="J30" s="176"/>
    </row>
    <row r="31" spans="1:10" x14ac:dyDescent="0.35">
      <c r="A31" s="4" t="s">
        <v>8</v>
      </c>
      <c r="B31" s="176"/>
      <c r="C31" s="176"/>
      <c r="D31" s="176"/>
      <c r="E31" s="22" t="s">
        <v>9</v>
      </c>
      <c r="F31" s="22"/>
      <c r="G31" s="176"/>
      <c r="H31" s="176"/>
      <c r="I31" s="176"/>
      <c r="J31" s="176"/>
    </row>
    <row r="32" spans="1:10" x14ac:dyDescent="0.35">
      <c r="A32" s="4" t="s">
        <v>10</v>
      </c>
      <c r="B32" s="176"/>
      <c r="C32" s="176"/>
      <c r="D32" s="176"/>
      <c r="E32" s="22" t="s">
        <v>22</v>
      </c>
      <c r="F32" s="22"/>
      <c r="G32" s="176"/>
      <c r="H32" s="176"/>
      <c r="I32" s="176"/>
      <c r="J32" s="176"/>
    </row>
    <row r="33" spans="1:10" x14ac:dyDescent="0.35">
      <c r="A33" s="4" t="s">
        <v>4</v>
      </c>
      <c r="B33" s="176"/>
      <c r="C33" s="176"/>
      <c r="D33" s="176"/>
      <c r="E33" s="22" t="s">
        <v>23</v>
      </c>
      <c r="F33" s="22"/>
      <c r="G33" s="176"/>
      <c r="H33" s="176"/>
      <c r="I33" s="176"/>
      <c r="J33" s="176"/>
    </row>
    <row r="34" spans="1:10" x14ac:dyDescent="0.35">
      <c r="A34" s="34" t="s">
        <v>24</v>
      </c>
      <c r="B34" s="35"/>
      <c r="C34" s="176"/>
      <c r="D34" s="176"/>
      <c r="E34" s="176"/>
      <c r="F34" s="176"/>
      <c r="G34" s="176"/>
      <c r="H34" s="176"/>
      <c r="I34" s="176"/>
      <c r="J34" s="176"/>
    </row>
    <row r="35" spans="1:10" x14ac:dyDescent="0.35">
      <c r="A35" s="3" t="s">
        <v>2</v>
      </c>
      <c r="B35" s="176"/>
      <c r="C35" s="176"/>
      <c r="D35" s="176"/>
      <c r="E35" s="176"/>
      <c r="F35" s="176"/>
      <c r="G35" s="176"/>
      <c r="H35" s="176"/>
      <c r="I35" s="176"/>
      <c r="J35" s="176"/>
    </row>
    <row r="36" spans="1:10" x14ac:dyDescent="0.35">
      <c r="A36" s="3" t="s">
        <v>4</v>
      </c>
      <c r="B36" s="176"/>
      <c r="C36" s="176"/>
      <c r="D36" s="176"/>
      <c r="E36" s="26" t="s">
        <v>25</v>
      </c>
      <c r="F36" s="27"/>
      <c r="G36" s="176"/>
      <c r="H36" s="176"/>
      <c r="I36" s="176"/>
      <c r="J36" s="176"/>
    </row>
    <row r="37" spans="1:10" x14ac:dyDescent="0.35">
      <c r="A37" s="3" t="s">
        <v>26</v>
      </c>
      <c r="B37" s="177"/>
      <c r="C37" s="177"/>
      <c r="D37" s="177"/>
      <c r="E37" s="177"/>
      <c r="F37" s="177"/>
      <c r="G37" s="177"/>
      <c r="H37" s="177"/>
      <c r="I37" s="177"/>
      <c r="J37" s="177"/>
    </row>
    <row r="38" spans="1:10" x14ac:dyDescent="0.35">
      <c r="A38" s="2" t="s">
        <v>27</v>
      </c>
      <c r="B38" s="178"/>
      <c r="C38" s="176"/>
      <c r="D38" s="176"/>
      <c r="E38" s="176"/>
      <c r="F38" s="176"/>
      <c r="G38" s="176"/>
      <c r="H38" s="176"/>
      <c r="I38" s="176"/>
      <c r="J38" s="176"/>
    </row>
    <row r="39" spans="1:10" x14ac:dyDescent="0.35">
      <c r="A39" s="25" t="s">
        <v>90</v>
      </c>
      <c r="B39" s="25"/>
      <c r="C39" s="25"/>
      <c r="D39" s="25"/>
      <c r="E39" s="25"/>
      <c r="F39" s="25"/>
      <c r="G39" s="25"/>
      <c r="H39" s="25"/>
      <c r="I39" s="25"/>
      <c r="J39" s="25"/>
    </row>
    <row r="40" spans="1:10" x14ac:dyDescent="0.35">
      <c r="A40" s="37" t="s">
        <v>28</v>
      </c>
      <c r="B40" s="37"/>
      <c r="C40" s="37"/>
      <c r="D40" s="37"/>
      <c r="E40" s="38" t="s">
        <v>29</v>
      </c>
      <c r="F40" s="38"/>
      <c r="G40" s="38"/>
      <c r="H40" s="38"/>
      <c r="I40" s="38"/>
      <c r="J40" s="38"/>
    </row>
    <row r="41" spans="1:10" x14ac:dyDescent="0.35">
      <c r="A41" s="37"/>
      <c r="B41" s="37"/>
      <c r="C41" s="37"/>
      <c r="D41" s="37"/>
      <c r="E41" s="12">
        <v>0</v>
      </c>
      <c r="F41" s="12">
        <v>1</v>
      </c>
      <c r="G41" s="12">
        <v>2</v>
      </c>
      <c r="H41" s="12">
        <v>3</v>
      </c>
      <c r="I41" s="12">
        <v>4</v>
      </c>
      <c r="J41" s="12">
        <v>5</v>
      </c>
    </row>
    <row r="42" spans="1:10" x14ac:dyDescent="0.35">
      <c r="A42" s="47" t="s">
        <v>72</v>
      </c>
      <c r="B42" s="47"/>
      <c r="C42" s="47"/>
      <c r="D42" s="47"/>
      <c r="E42" s="47"/>
      <c r="F42" s="47"/>
      <c r="G42" s="47"/>
      <c r="H42" s="47"/>
      <c r="I42" s="47"/>
      <c r="J42" s="47"/>
    </row>
    <row r="43" spans="1:10" x14ac:dyDescent="0.35">
      <c r="A43" s="48" t="s">
        <v>73</v>
      </c>
      <c r="B43" s="48"/>
      <c r="C43" s="48"/>
      <c r="D43" s="48"/>
      <c r="E43" s="115"/>
      <c r="F43" s="115"/>
      <c r="G43" s="115"/>
      <c r="H43" s="115"/>
      <c r="I43" s="115"/>
      <c r="J43" s="115"/>
    </row>
    <row r="44" spans="1:10" ht="45.95" customHeight="1" x14ac:dyDescent="0.35">
      <c r="A44" s="24" t="s">
        <v>74</v>
      </c>
      <c r="B44" s="24"/>
      <c r="C44" s="24"/>
      <c r="D44" s="24"/>
      <c r="E44" s="115"/>
      <c r="F44" s="115"/>
      <c r="G44" s="115"/>
      <c r="H44" s="115"/>
      <c r="I44" s="115"/>
      <c r="J44" s="115"/>
    </row>
    <row r="45" spans="1:10" hidden="1" x14ac:dyDescent="0.35">
      <c r="A45" s="49" t="s">
        <v>41</v>
      </c>
      <c r="B45" s="50"/>
      <c r="C45" s="50"/>
      <c r="D45" s="51"/>
      <c r="E45" s="116">
        <f>COUNTIF(E43:E44,"1")*0</f>
        <v>0</v>
      </c>
      <c r="F45" s="116">
        <f>COUNTIF(F43:F44,"1")*1</f>
        <v>0</v>
      </c>
      <c r="G45" s="116">
        <f>COUNTIF(G43:G44,"1")*2</f>
        <v>0</v>
      </c>
      <c r="H45" s="116">
        <f>COUNTIF(H43:H44,"1")*3</f>
        <v>0</v>
      </c>
      <c r="I45" s="116">
        <f>COUNTIF(I43:I44,"1")*4</f>
        <v>0</v>
      </c>
      <c r="J45" s="116">
        <f>COUNTIF(J43:J44,"1")*5</f>
        <v>0</v>
      </c>
    </row>
    <row r="46" spans="1:10" x14ac:dyDescent="0.35">
      <c r="A46" s="47" t="s">
        <v>75</v>
      </c>
      <c r="B46" s="47"/>
      <c r="C46" s="47"/>
      <c r="D46" s="47"/>
      <c r="E46" s="47"/>
      <c r="F46" s="47"/>
      <c r="G46" s="47"/>
      <c r="H46" s="47"/>
      <c r="I46" s="47"/>
      <c r="J46" s="47"/>
    </row>
    <row r="47" spans="1:10" x14ac:dyDescent="0.35">
      <c r="A47" s="24" t="s">
        <v>76</v>
      </c>
      <c r="B47" s="24"/>
      <c r="C47" s="24"/>
      <c r="D47" s="24"/>
      <c r="E47" s="115"/>
      <c r="F47" s="115"/>
      <c r="G47" s="115"/>
      <c r="H47" s="115"/>
      <c r="I47" s="115"/>
      <c r="J47" s="115"/>
    </row>
    <row r="48" spans="1:10" hidden="1" x14ac:dyDescent="0.35">
      <c r="A48" s="30" t="s">
        <v>41</v>
      </c>
      <c r="B48" s="31"/>
      <c r="C48" s="31"/>
      <c r="D48" s="32"/>
      <c r="E48" s="13">
        <f>COUNTIF(E47,"1")*0</f>
        <v>0</v>
      </c>
      <c r="F48" s="13">
        <f>COUNTIF(F47,"1")*1</f>
        <v>0</v>
      </c>
      <c r="G48" s="13">
        <f>COUNTIF(G47,"1")*2</f>
        <v>0</v>
      </c>
      <c r="H48" s="13">
        <f>COUNTIF(H47,"1")*3</f>
        <v>0</v>
      </c>
      <c r="I48" s="13">
        <f>COUNTIF(I47,"1")*4</f>
        <v>0</v>
      </c>
      <c r="J48" s="13">
        <f>COUNTIF(J47,"1")*5</f>
        <v>0</v>
      </c>
    </row>
    <row r="49" spans="1:10" x14ac:dyDescent="0.35">
      <c r="A49" s="29" t="s">
        <v>40</v>
      </c>
      <c r="B49" s="29"/>
      <c r="C49" s="29"/>
      <c r="D49" s="29"/>
      <c r="E49" s="43">
        <f>SUM(E45:J45,E48:J48)</f>
        <v>0</v>
      </c>
      <c r="F49" s="44"/>
      <c r="G49" s="44"/>
      <c r="H49" s="45" t="s">
        <v>41</v>
      </c>
      <c r="I49" s="45"/>
      <c r="J49" s="46"/>
    </row>
    <row r="50" spans="1:10" ht="45.95" customHeight="1" x14ac:dyDescent="0.35">
      <c r="A50" s="28" t="s">
        <v>77</v>
      </c>
      <c r="B50" s="29"/>
      <c r="C50" s="29"/>
      <c r="D50" s="29"/>
      <c r="E50" s="39">
        <f>E49*6.66</f>
        <v>0</v>
      </c>
      <c r="F50" s="40"/>
      <c r="G50" s="40"/>
      <c r="H50" s="41" t="s">
        <v>41</v>
      </c>
      <c r="I50" s="41"/>
      <c r="J50" s="42"/>
    </row>
    <row r="52" spans="1:10" ht="24.95" customHeight="1" x14ac:dyDescent="0.35">
      <c r="A52" s="36" t="s">
        <v>98</v>
      </c>
      <c r="B52" s="36"/>
      <c r="C52" s="36"/>
      <c r="D52" s="36"/>
      <c r="E52" s="36"/>
      <c r="F52" s="36"/>
      <c r="G52" s="36"/>
      <c r="H52" s="36"/>
      <c r="I52" s="36"/>
      <c r="J52" s="36"/>
    </row>
    <row r="53" spans="1:10" x14ac:dyDescent="0.35">
      <c r="A53" s="34" t="s">
        <v>71</v>
      </c>
      <c r="B53" s="35"/>
      <c r="C53" s="176"/>
      <c r="D53" s="176"/>
      <c r="E53" s="176"/>
      <c r="F53" s="176"/>
      <c r="G53" s="176"/>
      <c r="H53" s="176"/>
      <c r="I53" s="176"/>
      <c r="J53" s="176"/>
    </row>
    <row r="54" spans="1:10" x14ac:dyDescent="0.35">
      <c r="A54" s="4" t="s">
        <v>21</v>
      </c>
      <c r="B54" s="176"/>
      <c r="C54" s="176"/>
      <c r="D54" s="176"/>
      <c r="E54" s="176"/>
      <c r="F54" s="176"/>
      <c r="G54" s="176"/>
      <c r="H54" s="176"/>
      <c r="I54" s="176"/>
      <c r="J54" s="176"/>
    </row>
    <row r="55" spans="1:10" x14ac:dyDescent="0.35">
      <c r="A55" s="4" t="s">
        <v>8</v>
      </c>
      <c r="B55" s="176"/>
      <c r="C55" s="176"/>
      <c r="D55" s="176"/>
      <c r="E55" s="22" t="s">
        <v>9</v>
      </c>
      <c r="F55" s="22"/>
      <c r="G55" s="176"/>
      <c r="H55" s="176"/>
      <c r="I55" s="176"/>
      <c r="J55" s="176"/>
    </row>
    <row r="56" spans="1:10" x14ac:dyDescent="0.35">
      <c r="A56" s="4" t="s">
        <v>10</v>
      </c>
      <c r="B56" s="176"/>
      <c r="C56" s="176"/>
      <c r="D56" s="176"/>
      <c r="E56" s="22" t="s">
        <v>22</v>
      </c>
      <c r="F56" s="22"/>
      <c r="G56" s="176"/>
      <c r="H56" s="176"/>
      <c r="I56" s="176"/>
      <c r="J56" s="176"/>
    </row>
    <row r="57" spans="1:10" x14ac:dyDescent="0.35">
      <c r="A57" s="4" t="s">
        <v>4</v>
      </c>
      <c r="B57" s="176"/>
      <c r="C57" s="176"/>
      <c r="D57" s="176"/>
      <c r="E57" s="22" t="s">
        <v>23</v>
      </c>
      <c r="F57" s="22"/>
      <c r="G57" s="176"/>
      <c r="H57" s="176"/>
      <c r="I57" s="176"/>
      <c r="J57" s="176"/>
    </row>
    <row r="58" spans="1:10" x14ac:dyDescent="0.35">
      <c r="A58" s="34" t="s">
        <v>24</v>
      </c>
      <c r="B58" s="35"/>
      <c r="C58" s="176"/>
      <c r="D58" s="176"/>
      <c r="E58" s="176"/>
      <c r="F58" s="176"/>
      <c r="G58" s="176"/>
      <c r="H58" s="176"/>
      <c r="I58" s="176"/>
      <c r="J58" s="176"/>
    </row>
    <row r="59" spans="1:10" x14ac:dyDescent="0.35">
      <c r="A59" s="3" t="s">
        <v>2</v>
      </c>
      <c r="B59" s="176"/>
      <c r="C59" s="176"/>
      <c r="D59" s="176"/>
      <c r="E59" s="176"/>
      <c r="F59" s="176"/>
      <c r="G59" s="176"/>
      <c r="H59" s="176"/>
      <c r="I59" s="176"/>
      <c r="J59" s="176"/>
    </row>
    <row r="60" spans="1:10" x14ac:dyDescent="0.35">
      <c r="A60" s="3" t="s">
        <v>4</v>
      </c>
      <c r="B60" s="176"/>
      <c r="C60" s="176"/>
      <c r="D60" s="176"/>
      <c r="E60" s="26" t="s">
        <v>25</v>
      </c>
      <c r="F60" s="27"/>
      <c r="G60" s="176"/>
      <c r="H60" s="176"/>
      <c r="I60" s="176"/>
      <c r="J60" s="176"/>
    </row>
    <row r="61" spans="1:10" x14ac:dyDescent="0.35">
      <c r="A61" s="3" t="s">
        <v>26</v>
      </c>
      <c r="B61" s="177"/>
      <c r="C61" s="177"/>
      <c r="D61" s="177"/>
      <c r="E61" s="177"/>
      <c r="F61" s="177"/>
      <c r="G61" s="177"/>
      <c r="H61" s="177"/>
      <c r="I61" s="177"/>
      <c r="J61" s="177"/>
    </row>
    <row r="62" spans="1:10" x14ac:dyDescent="0.35">
      <c r="A62" s="2" t="s">
        <v>27</v>
      </c>
      <c r="B62" s="178"/>
      <c r="C62" s="176"/>
      <c r="D62" s="176"/>
      <c r="E62" s="176"/>
      <c r="F62" s="176"/>
      <c r="G62" s="176"/>
      <c r="H62" s="176"/>
      <c r="I62" s="176"/>
      <c r="J62" s="176"/>
    </row>
    <row r="63" spans="1:10" x14ac:dyDescent="0.35">
      <c r="A63" s="25" t="s">
        <v>90</v>
      </c>
      <c r="B63" s="25"/>
      <c r="C63" s="25"/>
      <c r="D63" s="25"/>
      <c r="E63" s="25"/>
      <c r="F63" s="25"/>
      <c r="G63" s="25"/>
      <c r="H63" s="25"/>
      <c r="I63" s="25"/>
      <c r="J63" s="25"/>
    </row>
    <row r="64" spans="1:10" x14ac:dyDescent="0.35">
      <c r="A64" s="37" t="s">
        <v>28</v>
      </c>
      <c r="B64" s="37"/>
      <c r="C64" s="37"/>
      <c r="D64" s="37"/>
      <c r="E64" s="38" t="s">
        <v>29</v>
      </c>
      <c r="F64" s="38"/>
      <c r="G64" s="38"/>
      <c r="H64" s="38"/>
      <c r="I64" s="38"/>
      <c r="J64" s="38"/>
    </row>
    <row r="65" spans="1:10" x14ac:dyDescent="0.35">
      <c r="A65" s="37"/>
      <c r="B65" s="37"/>
      <c r="C65" s="37"/>
      <c r="D65" s="37"/>
      <c r="E65" s="12">
        <v>0</v>
      </c>
      <c r="F65" s="12">
        <v>1</v>
      </c>
      <c r="G65" s="12">
        <v>2</v>
      </c>
      <c r="H65" s="12">
        <v>3</v>
      </c>
      <c r="I65" s="12">
        <v>4</v>
      </c>
      <c r="J65" s="12">
        <v>5</v>
      </c>
    </row>
    <row r="66" spans="1:10" x14ac:dyDescent="0.35">
      <c r="A66" s="47" t="s">
        <v>72</v>
      </c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35">
      <c r="A67" s="48" t="s">
        <v>73</v>
      </c>
      <c r="B67" s="48"/>
      <c r="C67" s="48"/>
      <c r="D67" s="48"/>
      <c r="E67" s="115"/>
      <c r="F67" s="115"/>
      <c r="G67" s="115"/>
      <c r="H67" s="115"/>
      <c r="I67" s="115"/>
      <c r="J67" s="115"/>
    </row>
    <row r="68" spans="1:10" ht="45.95" customHeight="1" x14ac:dyDescent="0.35">
      <c r="A68" s="24" t="s">
        <v>74</v>
      </c>
      <c r="B68" s="24"/>
      <c r="C68" s="24"/>
      <c r="D68" s="24"/>
      <c r="E68" s="115"/>
      <c r="F68" s="115"/>
      <c r="G68" s="115"/>
      <c r="H68" s="115"/>
      <c r="I68" s="115"/>
      <c r="J68" s="115"/>
    </row>
    <row r="69" spans="1:10" hidden="1" x14ac:dyDescent="0.35">
      <c r="A69" s="49" t="s">
        <v>41</v>
      </c>
      <c r="B69" s="50"/>
      <c r="C69" s="50"/>
      <c r="D69" s="51"/>
      <c r="E69" s="116">
        <f>COUNTIF(E67:E68,"1")*0</f>
        <v>0</v>
      </c>
      <c r="F69" s="116">
        <f>COUNTIF(F67:F68,"1")*1</f>
        <v>0</v>
      </c>
      <c r="G69" s="116">
        <f>COUNTIF(G67:G68,"1")*2</f>
        <v>0</v>
      </c>
      <c r="H69" s="116">
        <f>COUNTIF(H67:H68,"1")*3</f>
        <v>0</v>
      </c>
      <c r="I69" s="116">
        <f>COUNTIF(I67:I68,"1")*4</f>
        <v>0</v>
      </c>
      <c r="J69" s="116">
        <f>COUNTIF(J67:J68,"1")*5</f>
        <v>0</v>
      </c>
    </row>
    <row r="70" spans="1:10" x14ac:dyDescent="0.35">
      <c r="A70" s="47" t="s">
        <v>75</v>
      </c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35">
      <c r="A71" s="24" t="s">
        <v>76</v>
      </c>
      <c r="B71" s="24"/>
      <c r="C71" s="24"/>
      <c r="D71" s="24"/>
      <c r="E71" s="115"/>
      <c r="F71" s="115"/>
      <c r="G71" s="115"/>
      <c r="H71" s="115"/>
      <c r="I71" s="115"/>
      <c r="J71" s="115"/>
    </row>
    <row r="72" spans="1:10" hidden="1" x14ac:dyDescent="0.35">
      <c r="A72" s="30" t="s">
        <v>41</v>
      </c>
      <c r="B72" s="31"/>
      <c r="C72" s="31"/>
      <c r="D72" s="32"/>
      <c r="E72" s="13">
        <f>COUNTIF(E71,"1")*0</f>
        <v>0</v>
      </c>
      <c r="F72" s="13">
        <f>COUNTIF(F71,"1")*1</f>
        <v>0</v>
      </c>
      <c r="G72" s="13">
        <f>COUNTIF(G71,"1")*2</f>
        <v>0</v>
      </c>
      <c r="H72" s="13">
        <f>COUNTIF(H71,"1")*3</f>
        <v>0</v>
      </c>
      <c r="I72" s="13">
        <f>COUNTIF(I71,"1")*4</f>
        <v>0</v>
      </c>
      <c r="J72" s="13">
        <f>COUNTIF(J71,"1")*5</f>
        <v>0</v>
      </c>
    </row>
    <row r="73" spans="1:10" x14ac:dyDescent="0.35">
      <c r="A73" s="29" t="s">
        <v>40</v>
      </c>
      <c r="B73" s="29"/>
      <c r="C73" s="29"/>
      <c r="D73" s="29"/>
      <c r="E73" s="43">
        <f>SUM(E69:J69,E72:J72)</f>
        <v>0</v>
      </c>
      <c r="F73" s="44"/>
      <c r="G73" s="44"/>
      <c r="H73" s="45" t="s">
        <v>41</v>
      </c>
      <c r="I73" s="45"/>
      <c r="J73" s="46"/>
    </row>
    <row r="74" spans="1:10" ht="45.95" customHeight="1" x14ac:dyDescent="0.35">
      <c r="A74" s="28" t="s">
        <v>77</v>
      </c>
      <c r="B74" s="29"/>
      <c r="C74" s="29"/>
      <c r="D74" s="29"/>
      <c r="E74" s="39">
        <f>E73*6.66</f>
        <v>0</v>
      </c>
      <c r="F74" s="40"/>
      <c r="G74" s="40"/>
      <c r="H74" s="41" t="s">
        <v>41</v>
      </c>
      <c r="I74" s="41"/>
      <c r="J74" s="42"/>
    </row>
    <row r="76" spans="1:10" ht="24.95" customHeight="1" x14ac:dyDescent="0.35">
      <c r="A76" s="36" t="s">
        <v>99</v>
      </c>
      <c r="B76" s="36"/>
      <c r="C76" s="36"/>
      <c r="D76" s="36"/>
      <c r="E76" s="36"/>
      <c r="F76" s="36"/>
      <c r="G76" s="36"/>
      <c r="H76" s="36"/>
      <c r="I76" s="36"/>
      <c r="J76" s="36"/>
    </row>
    <row r="77" spans="1:10" x14ac:dyDescent="0.35">
      <c r="A77" s="34" t="s">
        <v>71</v>
      </c>
      <c r="B77" s="35"/>
      <c r="C77" s="176"/>
      <c r="D77" s="176"/>
      <c r="E77" s="176"/>
      <c r="F77" s="176"/>
      <c r="G77" s="176"/>
      <c r="H77" s="176"/>
      <c r="I77" s="176"/>
      <c r="J77" s="176"/>
    </row>
    <row r="78" spans="1:10" x14ac:dyDescent="0.35">
      <c r="A78" s="4" t="s">
        <v>21</v>
      </c>
      <c r="B78" s="176"/>
      <c r="C78" s="176"/>
      <c r="D78" s="176"/>
      <c r="E78" s="176"/>
      <c r="F78" s="176"/>
      <c r="G78" s="176"/>
      <c r="H78" s="176"/>
      <c r="I78" s="176"/>
      <c r="J78" s="176"/>
    </row>
    <row r="79" spans="1:10" x14ac:dyDescent="0.35">
      <c r="A79" s="4" t="s">
        <v>8</v>
      </c>
      <c r="B79" s="176"/>
      <c r="C79" s="176"/>
      <c r="D79" s="176"/>
      <c r="E79" s="22" t="s">
        <v>9</v>
      </c>
      <c r="F79" s="22"/>
      <c r="G79" s="176"/>
      <c r="H79" s="176"/>
      <c r="I79" s="176"/>
      <c r="J79" s="176"/>
    </row>
    <row r="80" spans="1:10" x14ac:dyDescent="0.35">
      <c r="A80" s="4" t="s">
        <v>10</v>
      </c>
      <c r="B80" s="176"/>
      <c r="C80" s="176"/>
      <c r="D80" s="176"/>
      <c r="E80" s="22" t="s">
        <v>22</v>
      </c>
      <c r="F80" s="22"/>
      <c r="G80" s="176"/>
      <c r="H80" s="176"/>
      <c r="I80" s="176"/>
      <c r="J80" s="176"/>
    </row>
    <row r="81" spans="1:10" x14ac:dyDescent="0.35">
      <c r="A81" s="4" t="s">
        <v>4</v>
      </c>
      <c r="B81" s="176"/>
      <c r="C81" s="176"/>
      <c r="D81" s="176"/>
      <c r="E81" s="22" t="s">
        <v>23</v>
      </c>
      <c r="F81" s="22"/>
      <c r="G81" s="176"/>
      <c r="H81" s="176"/>
      <c r="I81" s="176"/>
      <c r="J81" s="176"/>
    </row>
    <row r="82" spans="1:10" x14ac:dyDescent="0.35">
      <c r="A82" s="34" t="s">
        <v>24</v>
      </c>
      <c r="B82" s="35"/>
      <c r="C82" s="176"/>
      <c r="D82" s="176"/>
      <c r="E82" s="176"/>
      <c r="F82" s="176"/>
      <c r="G82" s="176"/>
      <c r="H82" s="176"/>
      <c r="I82" s="176"/>
      <c r="J82" s="176"/>
    </row>
    <row r="83" spans="1:10" x14ac:dyDescent="0.35">
      <c r="A83" s="3" t="s">
        <v>2</v>
      </c>
      <c r="B83" s="176"/>
      <c r="C83" s="176"/>
      <c r="D83" s="176"/>
      <c r="E83" s="176"/>
      <c r="F83" s="176"/>
      <c r="G83" s="176"/>
      <c r="H83" s="176"/>
      <c r="I83" s="176"/>
      <c r="J83" s="176"/>
    </row>
    <row r="84" spans="1:10" x14ac:dyDescent="0.35">
      <c r="A84" s="3" t="s">
        <v>4</v>
      </c>
      <c r="B84" s="176"/>
      <c r="C84" s="176"/>
      <c r="D84" s="176"/>
      <c r="E84" s="26" t="s">
        <v>25</v>
      </c>
      <c r="F84" s="27"/>
      <c r="G84" s="176"/>
      <c r="H84" s="176"/>
      <c r="I84" s="176"/>
      <c r="J84" s="176"/>
    </row>
    <row r="85" spans="1:10" x14ac:dyDescent="0.35">
      <c r="A85" s="3" t="s">
        <v>26</v>
      </c>
      <c r="B85" s="177"/>
      <c r="C85" s="177"/>
      <c r="D85" s="177"/>
      <c r="E85" s="177"/>
      <c r="F85" s="177"/>
      <c r="G85" s="177"/>
      <c r="H85" s="177"/>
      <c r="I85" s="177"/>
      <c r="J85" s="177"/>
    </row>
    <row r="86" spans="1:10" x14ac:dyDescent="0.35">
      <c r="A86" s="2" t="s">
        <v>27</v>
      </c>
      <c r="B86" s="178"/>
      <c r="C86" s="176"/>
      <c r="D86" s="176"/>
      <c r="E86" s="176"/>
      <c r="F86" s="176"/>
      <c r="G86" s="176"/>
      <c r="H86" s="176"/>
      <c r="I86" s="176"/>
      <c r="J86" s="176"/>
    </row>
    <row r="87" spans="1:10" x14ac:dyDescent="0.35">
      <c r="A87" s="25" t="s">
        <v>90</v>
      </c>
      <c r="B87" s="25"/>
      <c r="C87" s="25"/>
      <c r="D87" s="25"/>
      <c r="E87" s="25"/>
      <c r="F87" s="25"/>
      <c r="G87" s="25"/>
      <c r="H87" s="25"/>
      <c r="I87" s="25"/>
      <c r="J87" s="25"/>
    </row>
    <row r="88" spans="1:10" x14ac:dyDescent="0.35">
      <c r="A88" s="37" t="s">
        <v>28</v>
      </c>
      <c r="B88" s="37"/>
      <c r="C88" s="37"/>
      <c r="D88" s="37"/>
      <c r="E88" s="38" t="s">
        <v>29</v>
      </c>
      <c r="F88" s="38"/>
      <c r="G88" s="38"/>
      <c r="H88" s="38"/>
      <c r="I88" s="38"/>
      <c r="J88" s="38"/>
    </row>
    <row r="89" spans="1:10" x14ac:dyDescent="0.35">
      <c r="A89" s="37"/>
      <c r="B89" s="37"/>
      <c r="C89" s="37"/>
      <c r="D89" s="37"/>
      <c r="E89" s="12">
        <v>0</v>
      </c>
      <c r="F89" s="12">
        <v>1</v>
      </c>
      <c r="G89" s="12">
        <v>2</v>
      </c>
      <c r="H89" s="12">
        <v>3</v>
      </c>
      <c r="I89" s="12">
        <v>4</v>
      </c>
      <c r="J89" s="12">
        <v>5</v>
      </c>
    </row>
    <row r="90" spans="1:10" x14ac:dyDescent="0.35">
      <c r="A90" s="47" t="s">
        <v>72</v>
      </c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35">
      <c r="A91" s="48" t="s">
        <v>73</v>
      </c>
      <c r="B91" s="48"/>
      <c r="C91" s="48"/>
      <c r="D91" s="48"/>
      <c r="E91" s="115"/>
      <c r="F91" s="115"/>
      <c r="G91" s="115"/>
      <c r="H91" s="115"/>
      <c r="I91" s="115"/>
      <c r="J91" s="115"/>
    </row>
    <row r="92" spans="1:10" ht="45.95" customHeight="1" x14ac:dyDescent="0.35">
      <c r="A92" s="24" t="s">
        <v>74</v>
      </c>
      <c r="B92" s="24"/>
      <c r="C92" s="24"/>
      <c r="D92" s="24"/>
      <c r="E92" s="115"/>
      <c r="F92" s="115"/>
      <c r="G92" s="115"/>
      <c r="H92" s="115"/>
      <c r="I92" s="115"/>
      <c r="J92" s="115"/>
    </row>
    <row r="93" spans="1:10" hidden="1" x14ac:dyDescent="0.35">
      <c r="A93" s="49" t="s">
        <v>41</v>
      </c>
      <c r="B93" s="50"/>
      <c r="C93" s="50"/>
      <c r="D93" s="51"/>
      <c r="E93" s="116">
        <f>COUNTIF(E91:E92,"1")*0</f>
        <v>0</v>
      </c>
      <c r="F93" s="116">
        <f>COUNTIF(F91:F92,"1")*1</f>
        <v>0</v>
      </c>
      <c r="G93" s="116">
        <f>COUNTIF(G91:G92,"1")*2</f>
        <v>0</v>
      </c>
      <c r="H93" s="116">
        <f>COUNTIF(H91:H92,"1")*3</f>
        <v>0</v>
      </c>
      <c r="I93" s="116">
        <f>COUNTIF(I91:I92,"1")*4</f>
        <v>0</v>
      </c>
      <c r="J93" s="116">
        <f>COUNTIF(J91:J92,"1")*5</f>
        <v>0</v>
      </c>
    </row>
    <row r="94" spans="1:10" x14ac:dyDescent="0.35">
      <c r="A94" s="47" t="s">
        <v>75</v>
      </c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35">
      <c r="A95" s="24" t="s">
        <v>76</v>
      </c>
      <c r="B95" s="24"/>
      <c r="C95" s="24"/>
      <c r="D95" s="24"/>
      <c r="E95" s="115"/>
      <c r="F95" s="115"/>
      <c r="G95" s="115"/>
      <c r="H95" s="115"/>
      <c r="I95" s="115"/>
      <c r="J95" s="115"/>
    </row>
    <row r="96" spans="1:10" hidden="1" x14ac:dyDescent="0.35">
      <c r="A96" s="30" t="s">
        <v>41</v>
      </c>
      <c r="B96" s="31"/>
      <c r="C96" s="31"/>
      <c r="D96" s="32"/>
      <c r="E96" s="13">
        <f>COUNTIF(E95,"1")*0</f>
        <v>0</v>
      </c>
      <c r="F96" s="13">
        <f>COUNTIF(F95,"1")*1</f>
        <v>0</v>
      </c>
      <c r="G96" s="13">
        <f>COUNTIF(G95,"1")*2</f>
        <v>0</v>
      </c>
      <c r="H96" s="13">
        <f>COUNTIF(H95,"1")*3</f>
        <v>0</v>
      </c>
      <c r="I96" s="13">
        <f>COUNTIF(I95,"1")*4</f>
        <v>0</v>
      </c>
      <c r="J96" s="13">
        <f>COUNTIF(J95,"1")*5</f>
        <v>0</v>
      </c>
    </row>
    <row r="97" spans="1:10" x14ac:dyDescent="0.35">
      <c r="A97" s="29" t="s">
        <v>40</v>
      </c>
      <c r="B97" s="29"/>
      <c r="C97" s="29"/>
      <c r="D97" s="29"/>
      <c r="E97" s="43">
        <f>SUM(E93:J93,E96:J96)</f>
        <v>0</v>
      </c>
      <c r="F97" s="44"/>
      <c r="G97" s="44"/>
      <c r="H97" s="45" t="s">
        <v>41</v>
      </c>
      <c r="I97" s="45"/>
      <c r="J97" s="46"/>
    </row>
    <row r="98" spans="1:10" ht="45.95" customHeight="1" x14ac:dyDescent="0.35">
      <c r="A98" s="28" t="s">
        <v>77</v>
      </c>
      <c r="B98" s="29"/>
      <c r="C98" s="29"/>
      <c r="D98" s="29"/>
      <c r="E98" s="39">
        <f>E97*6.66</f>
        <v>0</v>
      </c>
      <c r="F98" s="40"/>
      <c r="G98" s="40"/>
      <c r="H98" s="41" t="s">
        <v>41</v>
      </c>
      <c r="I98" s="41"/>
      <c r="J98" s="42"/>
    </row>
    <row r="100" spans="1:10" ht="24.95" customHeight="1" x14ac:dyDescent="0.35">
      <c r="A100" s="36" t="s">
        <v>100</v>
      </c>
      <c r="B100" s="36"/>
      <c r="C100" s="36"/>
      <c r="D100" s="36"/>
      <c r="E100" s="36"/>
      <c r="F100" s="36"/>
      <c r="G100" s="36"/>
      <c r="H100" s="36"/>
      <c r="I100" s="36"/>
      <c r="J100" s="36"/>
    </row>
    <row r="101" spans="1:10" x14ac:dyDescent="0.35">
      <c r="A101" s="34" t="s">
        <v>71</v>
      </c>
      <c r="B101" s="35"/>
      <c r="C101" s="176"/>
      <c r="D101" s="176"/>
      <c r="E101" s="176"/>
      <c r="F101" s="176"/>
      <c r="G101" s="176"/>
      <c r="H101" s="176"/>
      <c r="I101" s="176"/>
      <c r="J101" s="176"/>
    </row>
    <row r="102" spans="1:10" x14ac:dyDescent="0.35">
      <c r="A102" s="4" t="s">
        <v>21</v>
      </c>
      <c r="B102" s="176"/>
      <c r="C102" s="176"/>
      <c r="D102" s="176"/>
      <c r="E102" s="176"/>
      <c r="F102" s="176"/>
      <c r="G102" s="176"/>
      <c r="H102" s="176"/>
      <c r="I102" s="176"/>
      <c r="J102" s="176"/>
    </row>
    <row r="103" spans="1:10" x14ac:dyDescent="0.35">
      <c r="A103" s="4" t="s">
        <v>8</v>
      </c>
      <c r="B103" s="176"/>
      <c r="C103" s="176"/>
      <c r="D103" s="176"/>
      <c r="E103" s="22" t="s">
        <v>9</v>
      </c>
      <c r="F103" s="22"/>
      <c r="G103" s="176"/>
      <c r="H103" s="176"/>
      <c r="I103" s="176"/>
      <c r="J103" s="176"/>
    </row>
    <row r="104" spans="1:10" x14ac:dyDescent="0.35">
      <c r="A104" s="4" t="s">
        <v>10</v>
      </c>
      <c r="B104" s="176"/>
      <c r="C104" s="176"/>
      <c r="D104" s="176"/>
      <c r="E104" s="22" t="s">
        <v>22</v>
      </c>
      <c r="F104" s="22"/>
      <c r="G104" s="176"/>
      <c r="H104" s="176"/>
      <c r="I104" s="176"/>
      <c r="J104" s="176"/>
    </row>
    <row r="105" spans="1:10" x14ac:dyDescent="0.35">
      <c r="A105" s="4" t="s">
        <v>4</v>
      </c>
      <c r="B105" s="176"/>
      <c r="C105" s="176"/>
      <c r="D105" s="176"/>
      <c r="E105" s="22" t="s">
        <v>23</v>
      </c>
      <c r="F105" s="22"/>
      <c r="G105" s="176"/>
      <c r="H105" s="176"/>
      <c r="I105" s="176"/>
      <c r="J105" s="176"/>
    </row>
    <row r="106" spans="1:10" x14ac:dyDescent="0.35">
      <c r="A106" s="34" t="s">
        <v>24</v>
      </c>
      <c r="B106" s="35"/>
      <c r="C106" s="176"/>
      <c r="D106" s="176"/>
      <c r="E106" s="176"/>
      <c r="F106" s="176"/>
      <c r="G106" s="176"/>
      <c r="H106" s="176"/>
      <c r="I106" s="176"/>
      <c r="J106" s="176"/>
    </row>
    <row r="107" spans="1:10" x14ac:dyDescent="0.35">
      <c r="A107" s="3" t="s">
        <v>2</v>
      </c>
      <c r="B107" s="176"/>
      <c r="C107" s="176"/>
      <c r="D107" s="176"/>
      <c r="E107" s="176"/>
      <c r="F107" s="176"/>
      <c r="G107" s="176"/>
      <c r="H107" s="176"/>
      <c r="I107" s="176"/>
      <c r="J107" s="176"/>
    </row>
    <row r="108" spans="1:10" x14ac:dyDescent="0.35">
      <c r="A108" s="3" t="s">
        <v>4</v>
      </c>
      <c r="B108" s="176"/>
      <c r="C108" s="176"/>
      <c r="D108" s="176"/>
      <c r="E108" s="26" t="s">
        <v>25</v>
      </c>
      <c r="F108" s="27"/>
      <c r="G108" s="176"/>
      <c r="H108" s="176"/>
      <c r="I108" s="176"/>
      <c r="J108" s="176"/>
    </row>
    <row r="109" spans="1:10" x14ac:dyDescent="0.35">
      <c r="A109" s="3" t="s">
        <v>26</v>
      </c>
      <c r="B109" s="177"/>
      <c r="C109" s="177"/>
      <c r="D109" s="177"/>
      <c r="E109" s="177"/>
      <c r="F109" s="177"/>
      <c r="G109" s="177"/>
      <c r="H109" s="177"/>
      <c r="I109" s="177"/>
      <c r="J109" s="177"/>
    </row>
    <row r="110" spans="1:10" x14ac:dyDescent="0.35">
      <c r="A110" s="2" t="s">
        <v>27</v>
      </c>
      <c r="B110" s="178"/>
      <c r="C110" s="176"/>
      <c r="D110" s="176"/>
      <c r="E110" s="176"/>
      <c r="F110" s="176"/>
      <c r="G110" s="176"/>
      <c r="H110" s="176"/>
      <c r="I110" s="176"/>
      <c r="J110" s="176"/>
    </row>
    <row r="111" spans="1:10" x14ac:dyDescent="0.35">
      <c r="A111" s="25" t="s">
        <v>90</v>
      </c>
      <c r="B111" s="25"/>
      <c r="C111" s="25"/>
      <c r="D111" s="25"/>
      <c r="E111" s="25"/>
      <c r="F111" s="25"/>
      <c r="G111" s="25"/>
      <c r="H111" s="25"/>
      <c r="I111" s="25"/>
      <c r="J111" s="25"/>
    </row>
    <row r="112" spans="1:10" x14ac:dyDescent="0.35">
      <c r="A112" s="37" t="s">
        <v>28</v>
      </c>
      <c r="B112" s="37"/>
      <c r="C112" s="37"/>
      <c r="D112" s="37"/>
      <c r="E112" s="38" t="s">
        <v>29</v>
      </c>
      <c r="F112" s="38"/>
      <c r="G112" s="38"/>
      <c r="H112" s="38"/>
      <c r="I112" s="38"/>
      <c r="J112" s="38"/>
    </row>
    <row r="113" spans="1:10" x14ac:dyDescent="0.35">
      <c r="A113" s="37"/>
      <c r="B113" s="37"/>
      <c r="C113" s="37"/>
      <c r="D113" s="37"/>
      <c r="E113" s="12">
        <v>0</v>
      </c>
      <c r="F113" s="12">
        <v>1</v>
      </c>
      <c r="G113" s="12">
        <v>2</v>
      </c>
      <c r="H113" s="12">
        <v>3</v>
      </c>
      <c r="I113" s="12">
        <v>4</v>
      </c>
      <c r="J113" s="12">
        <v>5</v>
      </c>
    </row>
    <row r="114" spans="1:10" x14ac:dyDescent="0.35">
      <c r="A114" s="47" t="s">
        <v>72</v>
      </c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35">
      <c r="A115" s="48" t="s">
        <v>73</v>
      </c>
      <c r="B115" s="48"/>
      <c r="C115" s="48"/>
      <c r="D115" s="48"/>
      <c r="E115" s="115"/>
      <c r="F115" s="115"/>
      <c r="G115" s="115"/>
      <c r="H115" s="115"/>
      <c r="I115" s="115"/>
      <c r="J115" s="115"/>
    </row>
    <row r="116" spans="1:10" ht="45.95" customHeight="1" x14ac:dyDescent="0.35">
      <c r="A116" s="24" t="s">
        <v>74</v>
      </c>
      <c r="B116" s="24"/>
      <c r="C116" s="24"/>
      <c r="D116" s="24"/>
      <c r="E116" s="115"/>
      <c r="F116" s="115"/>
      <c r="G116" s="115"/>
      <c r="H116" s="115"/>
      <c r="I116" s="115"/>
      <c r="J116" s="115"/>
    </row>
    <row r="117" spans="1:10" hidden="1" x14ac:dyDescent="0.35">
      <c r="A117" s="49" t="s">
        <v>41</v>
      </c>
      <c r="B117" s="50"/>
      <c r="C117" s="50"/>
      <c r="D117" s="51"/>
      <c r="E117" s="116">
        <f>COUNTIF(E115:E116,"1")*0</f>
        <v>0</v>
      </c>
      <c r="F117" s="116">
        <f>COUNTIF(F115:F116,"1")*1</f>
        <v>0</v>
      </c>
      <c r="G117" s="116">
        <f>COUNTIF(G115:G116,"1")*2</f>
        <v>0</v>
      </c>
      <c r="H117" s="116">
        <f>COUNTIF(H115:H116,"1")*3</f>
        <v>0</v>
      </c>
      <c r="I117" s="116">
        <f>COUNTIF(I115:I116,"1")*4</f>
        <v>0</v>
      </c>
      <c r="J117" s="116">
        <f>COUNTIF(J115:J116,"1")*5</f>
        <v>0</v>
      </c>
    </row>
    <row r="118" spans="1:10" x14ac:dyDescent="0.35">
      <c r="A118" s="47" t="s">
        <v>75</v>
      </c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35">
      <c r="A119" s="24" t="s">
        <v>76</v>
      </c>
      <c r="B119" s="24"/>
      <c r="C119" s="24"/>
      <c r="D119" s="24"/>
      <c r="E119" s="115"/>
      <c r="F119" s="115"/>
      <c r="G119" s="115"/>
      <c r="H119" s="115"/>
      <c r="I119" s="115"/>
      <c r="J119" s="115"/>
    </row>
    <row r="120" spans="1:10" hidden="1" x14ac:dyDescent="0.35">
      <c r="A120" s="30" t="s">
        <v>41</v>
      </c>
      <c r="B120" s="31"/>
      <c r="C120" s="31"/>
      <c r="D120" s="32"/>
      <c r="E120" s="13">
        <f>COUNTIF(E119,"1")*0</f>
        <v>0</v>
      </c>
      <c r="F120" s="13">
        <f>COUNTIF(F119,"1")*1</f>
        <v>0</v>
      </c>
      <c r="G120" s="13">
        <f>COUNTIF(G119,"1")*2</f>
        <v>0</v>
      </c>
      <c r="H120" s="13">
        <f>COUNTIF(H119,"1")*3</f>
        <v>0</v>
      </c>
      <c r="I120" s="13">
        <f>COUNTIF(I119,"1")*4</f>
        <v>0</v>
      </c>
      <c r="J120" s="13">
        <f>COUNTIF(J119,"1")*5</f>
        <v>0</v>
      </c>
    </row>
    <row r="121" spans="1:10" x14ac:dyDescent="0.35">
      <c r="A121" s="29" t="s">
        <v>40</v>
      </c>
      <c r="B121" s="29"/>
      <c r="C121" s="29"/>
      <c r="D121" s="29"/>
      <c r="E121" s="43">
        <f>SUM(E117:J117,E120:J120)</f>
        <v>0</v>
      </c>
      <c r="F121" s="44"/>
      <c r="G121" s="44"/>
      <c r="H121" s="45" t="s">
        <v>41</v>
      </c>
      <c r="I121" s="45"/>
      <c r="J121" s="46"/>
    </row>
    <row r="122" spans="1:10" ht="45.95" customHeight="1" x14ac:dyDescent="0.35">
      <c r="A122" s="28" t="s">
        <v>77</v>
      </c>
      <c r="B122" s="29"/>
      <c r="C122" s="29"/>
      <c r="D122" s="29"/>
      <c r="E122" s="39">
        <f>E121*6.66</f>
        <v>0</v>
      </c>
      <c r="F122" s="40"/>
      <c r="G122" s="40"/>
      <c r="H122" s="41" t="s">
        <v>41</v>
      </c>
      <c r="I122" s="41"/>
      <c r="J122" s="42"/>
    </row>
    <row r="124" spans="1:10" ht="24.95" customHeight="1" x14ac:dyDescent="0.35">
      <c r="A124" s="36" t="s">
        <v>101</v>
      </c>
      <c r="B124" s="36"/>
      <c r="C124" s="36"/>
      <c r="D124" s="36"/>
      <c r="E124" s="36"/>
      <c r="F124" s="36"/>
      <c r="G124" s="36"/>
      <c r="H124" s="36"/>
      <c r="I124" s="36"/>
      <c r="J124" s="36"/>
    </row>
    <row r="125" spans="1:10" x14ac:dyDescent="0.35">
      <c r="A125" s="34" t="s">
        <v>71</v>
      </c>
      <c r="B125" s="35"/>
      <c r="C125" s="176"/>
      <c r="D125" s="176"/>
      <c r="E125" s="176"/>
      <c r="F125" s="176"/>
      <c r="G125" s="176"/>
      <c r="H125" s="176"/>
      <c r="I125" s="176"/>
      <c r="J125" s="176"/>
    </row>
    <row r="126" spans="1:10" x14ac:dyDescent="0.35">
      <c r="A126" s="4" t="s">
        <v>21</v>
      </c>
      <c r="B126" s="176"/>
      <c r="C126" s="176"/>
      <c r="D126" s="176"/>
      <c r="E126" s="176"/>
      <c r="F126" s="176"/>
      <c r="G126" s="176"/>
      <c r="H126" s="176"/>
      <c r="I126" s="176"/>
      <c r="J126" s="176"/>
    </row>
    <row r="127" spans="1:10" x14ac:dyDescent="0.35">
      <c r="A127" s="4" t="s">
        <v>8</v>
      </c>
      <c r="B127" s="176"/>
      <c r="C127" s="176"/>
      <c r="D127" s="176"/>
      <c r="E127" s="22" t="s">
        <v>9</v>
      </c>
      <c r="F127" s="22"/>
      <c r="G127" s="176"/>
      <c r="H127" s="176"/>
      <c r="I127" s="176"/>
      <c r="J127" s="176"/>
    </row>
    <row r="128" spans="1:10" x14ac:dyDescent="0.35">
      <c r="A128" s="4" t="s">
        <v>10</v>
      </c>
      <c r="B128" s="176"/>
      <c r="C128" s="176"/>
      <c r="D128" s="176"/>
      <c r="E128" s="22" t="s">
        <v>22</v>
      </c>
      <c r="F128" s="22"/>
      <c r="G128" s="176"/>
      <c r="H128" s="176"/>
      <c r="I128" s="176"/>
      <c r="J128" s="176"/>
    </row>
    <row r="129" spans="1:10" x14ac:dyDescent="0.35">
      <c r="A129" s="4" t="s">
        <v>4</v>
      </c>
      <c r="B129" s="176"/>
      <c r="C129" s="176"/>
      <c r="D129" s="176"/>
      <c r="E129" s="22" t="s">
        <v>23</v>
      </c>
      <c r="F129" s="22"/>
      <c r="G129" s="176"/>
      <c r="H129" s="176"/>
      <c r="I129" s="176"/>
      <c r="J129" s="176"/>
    </row>
    <row r="130" spans="1:10" x14ac:dyDescent="0.35">
      <c r="A130" s="34" t="s">
        <v>24</v>
      </c>
      <c r="B130" s="35"/>
      <c r="C130" s="176"/>
      <c r="D130" s="176"/>
      <c r="E130" s="176"/>
      <c r="F130" s="176"/>
      <c r="G130" s="176"/>
      <c r="H130" s="176"/>
      <c r="I130" s="176"/>
      <c r="J130" s="176"/>
    </row>
    <row r="131" spans="1:10" x14ac:dyDescent="0.35">
      <c r="A131" s="3" t="s">
        <v>2</v>
      </c>
      <c r="B131" s="176"/>
      <c r="C131" s="176"/>
      <c r="D131" s="176"/>
      <c r="E131" s="176"/>
      <c r="F131" s="176"/>
      <c r="G131" s="176"/>
      <c r="H131" s="176"/>
      <c r="I131" s="176"/>
      <c r="J131" s="176"/>
    </row>
    <row r="132" spans="1:10" x14ac:dyDescent="0.35">
      <c r="A132" s="3" t="s">
        <v>4</v>
      </c>
      <c r="B132" s="176"/>
      <c r="C132" s="176"/>
      <c r="D132" s="176"/>
      <c r="E132" s="26" t="s">
        <v>25</v>
      </c>
      <c r="F132" s="27"/>
      <c r="G132" s="176"/>
      <c r="H132" s="176"/>
      <c r="I132" s="176"/>
      <c r="J132" s="176"/>
    </row>
    <row r="133" spans="1:10" x14ac:dyDescent="0.35">
      <c r="A133" s="3" t="s">
        <v>26</v>
      </c>
      <c r="B133" s="177"/>
      <c r="C133" s="177"/>
      <c r="D133" s="177"/>
      <c r="E133" s="177"/>
      <c r="F133" s="177"/>
      <c r="G133" s="177"/>
      <c r="H133" s="177"/>
      <c r="I133" s="177"/>
      <c r="J133" s="177"/>
    </row>
    <row r="134" spans="1:10" x14ac:dyDescent="0.35">
      <c r="A134" s="2" t="s">
        <v>27</v>
      </c>
      <c r="B134" s="178"/>
      <c r="C134" s="176"/>
      <c r="D134" s="176"/>
      <c r="E134" s="176"/>
      <c r="F134" s="176"/>
      <c r="G134" s="176"/>
      <c r="H134" s="176"/>
      <c r="I134" s="176"/>
      <c r="J134" s="176"/>
    </row>
    <row r="135" spans="1:10" x14ac:dyDescent="0.35">
      <c r="A135" s="25" t="s">
        <v>90</v>
      </c>
      <c r="B135" s="25"/>
      <c r="C135" s="25"/>
      <c r="D135" s="25"/>
      <c r="E135" s="25"/>
      <c r="F135" s="25"/>
      <c r="G135" s="25"/>
      <c r="H135" s="25"/>
      <c r="I135" s="25"/>
      <c r="J135" s="25"/>
    </row>
    <row r="136" spans="1:10" x14ac:dyDescent="0.35">
      <c r="A136" s="37" t="s">
        <v>28</v>
      </c>
      <c r="B136" s="37"/>
      <c r="C136" s="37"/>
      <c r="D136" s="37"/>
      <c r="E136" s="38" t="s">
        <v>29</v>
      </c>
      <c r="F136" s="38"/>
      <c r="G136" s="38"/>
      <c r="H136" s="38"/>
      <c r="I136" s="38"/>
      <c r="J136" s="38"/>
    </row>
    <row r="137" spans="1:10" x14ac:dyDescent="0.35">
      <c r="A137" s="37"/>
      <c r="B137" s="37"/>
      <c r="C137" s="37"/>
      <c r="D137" s="37"/>
      <c r="E137" s="12">
        <v>0</v>
      </c>
      <c r="F137" s="12">
        <v>1</v>
      </c>
      <c r="G137" s="12">
        <v>2</v>
      </c>
      <c r="H137" s="12">
        <v>3</v>
      </c>
      <c r="I137" s="12">
        <v>4</v>
      </c>
      <c r="J137" s="12">
        <v>5</v>
      </c>
    </row>
    <row r="138" spans="1:10" x14ac:dyDescent="0.35">
      <c r="A138" s="47" t="s">
        <v>72</v>
      </c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35">
      <c r="A139" s="48" t="s">
        <v>73</v>
      </c>
      <c r="B139" s="48"/>
      <c r="C139" s="48"/>
      <c r="D139" s="48"/>
      <c r="E139" s="115"/>
      <c r="F139" s="115"/>
      <c r="G139" s="115"/>
      <c r="H139" s="115"/>
      <c r="I139" s="115"/>
      <c r="J139" s="115"/>
    </row>
    <row r="140" spans="1:10" ht="45.95" customHeight="1" x14ac:dyDescent="0.35">
      <c r="A140" s="24" t="s">
        <v>74</v>
      </c>
      <c r="B140" s="24"/>
      <c r="C140" s="24"/>
      <c r="D140" s="24"/>
      <c r="E140" s="115"/>
      <c r="F140" s="115"/>
      <c r="G140" s="115"/>
      <c r="H140" s="115"/>
      <c r="I140" s="115"/>
      <c r="J140" s="115"/>
    </row>
    <row r="141" spans="1:10" hidden="1" x14ac:dyDescent="0.35">
      <c r="A141" s="49" t="s">
        <v>41</v>
      </c>
      <c r="B141" s="50"/>
      <c r="C141" s="50"/>
      <c r="D141" s="51"/>
      <c r="E141" s="116">
        <f>COUNTIF(E139:E140,"1")*0</f>
        <v>0</v>
      </c>
      <c r="F141" s="116">
        <f>COUNTIF(F139:F140,"1")*1</f>
        <v>0</v>
      </c>
      <c r="G141" s="116">
        <f>COUNTIF(G139:G140,"1")*2</f>
        <v>0</v>
      </c>
      <c r="H141" s="116">
        <f>COUNTIF(H139:H140,"1")*3</f>
        <v>0</v>
      </c>
      <c r="I141" s="116">
        <f>COUNTIF(I139:I140,"1")*4</f>
        <v>0</v>
      </c>
      <c r="J141" s="116">
        <f>COUNTIF(J139:J140,"1")*5</f>
        <v>0</v>
      </c>
    </row>
    <row r="142" spans="1:10" x14ac:dyDescent="0.35">
      <c r="A142" s="47" t="s">
        <v>75</v>
      </c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35">
      <c r="A143" s="24" t="s">
        <v>76</v>
      </c>
      <c r="B143" s="24"/>
      <c r="C143" s="24"/>
      <c r="D143" s="24"/>
      <c r="E143" s="115"/>
      <c r="F143" s="115"/>
      <c r="G143" s="115"/>
      <c r="H143" s="115"/>
      <c r="I143" s="115"/>
      <c r="J143" s="115"/>
    </row>
    <row r="144" spans="1:10" hidden="1" x14ac:dyDescent="0.35">
      <c r="A144" s="30" t="s">
        <v>41</v>
      </c>
      <c r="B144" s="31"/>
      <c r="C144" s="31"/>
      <c r="D144" s="32"/>
      <c r="E144" s="13">
        <f>COUNTIF(E143,"1")*0</f>
        <v>0</v>
      </c>
      <c r="F144" s="13">
        <f>COUNTIF(F143,"1")*1</f>
        <v>0</v>
      </c>
      <c r="G144" s="13">
        <f>COUNTIF(G143,"1")*2</f>
        <v>0</v>
      </c>
      <c r="H144" s="13">
        <f>COUNTIF(H143,"1")*3</f>
        <v>0</v>
      </c>
      <c r="I144" s="13">
        <f>COUNTIF(I143,"1")*4</f>
        <v>0</v>
      </c>
      <c r="J144" s="13">
        <f>COUNTIF(J143,"1")*5</f>
        <v>0</v>
      </c>
    </row>
    <row r="145" spans="1:10" x14ac:dyDescent="0.35">
      <c r="A145" s="29" t="s">
        <v>40</v>
      </c>
      <c r="B145" s="29"/>
      <c r="C145" s="29"/>
      <c r="D145" s="29"/>
      <c r="E145" s="43">
        <f>SUM(E141:J141,E144:J144)</f>
        <v>0</v>
      </c>
      <c r="F145" s="44"/>
      <c r="G145" s="44"/>
      <c r="H145" s="45" t="s">
        <v>41</v>
      </c>
      <c r="I145" s="45"/>
      <c r="J145" s="46"/>
    </row>
    <row r="146" spans="1:10" ht="45.95" customHeight="1" x14ac:dyDescent="0.35">
      <c r="A146" s="28" t="s">
        <v>77</v>
      </c>
      <c r="B146" s="29"/>
      <c r="C146" s="29"/>
      <c r="D146" s="29"/>
      <c r="E146" s="39">
        <f>E145*6.66</f>
        <v>0</v>
      </c>
      <c r="F146" s="40"/>
      <c r="G146" s="40"/>
      <c r="H146" s="41" t="s">
        <v>41</v>
      </c>
      <c r="I146" s="41"/>
      <c r="J146" s="42"/>
    </row>
    <row r="148" spans="1:10" ht="24.95" customHeight="1" x14ac:dyDescent="0.35">
      <c r="A148" s="36" t="s">
        <v>102</v>
      </c>
      <c r="B148" s="36"/>
      <c r="C148" s="36"/>
      <c r="D148" s="36"/>
      <c r="E148" s="36"/>
      <c r="F148" s="36"/>
      <c r="G148" s="36"/>
      <c r="H148" s="36"/>
      <c r="I148" s="36"/>
      <c r="J148" s="36"/>
    </row>
    <row r="149" spans="1:10" x14ac:dyDescent="0.35">
      <c r="A149" s="34" t="s">
        <v>71</v>
      </c>
      <c r="B149" s="35"/>
      <c r="C149" s="176"/>
      <c r="D149" s="176"/>
      <c r="E149" s="176"/>
      <c r="F149" s="176"/>
      <c r="G149" s="176"/>
      <c r="H149" s="176"/>
      <c r="I149" s="176"/>
      <c r="J149" s="176"/>
    </row>
    <row r="150" spans="1:10" x14ac:dyDescent="0.35">
      <c r="A150" s="4" t="s">
        <v>21</v>
      </c>
      <c r="B150" s="176"/>
      <c r="C150" s="176"/>
      <c r="D150" s="176"/>
      <c r="E150" s="176"/>
      <c r="F150" s="176"/>
      <c r="G150" s="176"/>
      <c r="H150" s="176"/>
      <c r="I150" s="176"/>
      <c r="J150" s="176"/>
    </row>
    <row r="151" spans="1:10" x14ac:dyDescent="0.35">
      <c r="A151" s="4" t="s">
        <v>8</v>
      </c>
      <c r="B151" s="176"/>
      <c r="C151" s="176"/>
      <c r="D151" s="176"/>
      <c r="E151" s="22" t="s">
        <v>9</v>
      </c>
      <c r="F151" s="22"/>
      <c r="G151" s="176"/>
      <c r="H151" s="176"/>
      <c r="I151" s="176"/>
      <c r="J151" s="176"/>
    </row>
    <row r="152" spans="1:10" x14ac:dyDescent="0.35">
      <c r="A152" s="4" t="s">
        <v>10</v>
      </c>
      <c r="B152" s="176"/>
      <c r="C152" s="176"/>
      <c r="D152" s="176"/>
      <c r="E152" s="22" t="s">
        <v>22</v>
      </c>
      <c r="F152" s="22"/>
      <c r="G152" s="176"/>
      <c r="H152" s="176"/>
      <c r="I152" s="176"/>
      <c r="J152" s="176"/>
    </row>
    <row r="153" spans="1:10" x14ac:dyDescent="0.35">
      <c r="A153" s="4" t="s">
        <v>4</v>
      </c>
      <c r="B153" s="176"/>
      <c r="C153" s="176"/>
      <c r="D153" s="176"/>
      <c r="E153" s="22" t="s">
        <v>23</v>
      </c>
      <c r="F153" s="22"/>
      <c r="G153" s="176"/>
      <c r="H153" s="176"/>
      <c r="I153" s="176"/>
      <c r="J153" s="176"/>
    </row>
    <row r="154" spans="1:10" x14ac:dyDescent="0.35">
      <c r="A154" s="34" t="s">
        <v>24</v>
      </c>
      <c r="B154" s="35"/>
      <c r="C154" s="176"/>
      <c r="D154" s="176"/>
      <c r="E154" s="176"/>
      <c r="F154" s="176"/>
      <c r="G154" s="176"/>
      <c r="H154" s="176"/>
      <c r="I154" s="176"/>
      <c r="J154" s="176"/>
    </row>
    <row r="155" spans="1:10" x14ac:dyDescent="0.35">
      <c r="A155" s="3" t="s">
        <v>2</v>
      </c>
      <c r="B155" s="176"/>
      <c r="C155" s="176"/>
      <c r="D155" s="176"/>
      <c r="E155" s="176"/>
      <c r="F155" s="176"/>
      <c r="G155" s="176"/>
      <c r="H155" s="176"/>
      <c r="I155" s="176"/>
      <c r="J155" s="176"/>
    </row>
    <row r="156" spans="1:10" x14ac:dyDescent="0.35">
      <c r="A156" s="3" t="s">
        <v>4</v>
      </c>
      <c r="B156" s="176"/>
      <c r="C156" s="176"/>
      <c r="D156" s="176"/>
      <c r="E156" s="26" t="s">
        <v>25</v>
      </c>
      <c r="F156" s="27"/>
      <c r="G156" s="176"/>
      <c r="H156" s="176"/>
      <c r="I156" s="176"/>
      <c r="J156" s="176"/>
    </row>
    <row r="157" spans="1:10" x14ac:dyDescent="0.35">
      <c r="A157" s="3" t="s">
        <v>26</v>
      </c>
      <c r="B157" s="177"/>
      <c r="C157" s="177"/>
      <c r="D157" s="177"/>
      <c r="E157" s="177"/>
      <c r="F157" s="177"/>
      <c r="G157" s="177"/>
      <c r="H157" s="177"/>
      <c r="I157" s="177"/>
      <c r="J157" s="177"/>
    </row>
    <row r="158" spans="1:10" x14ac:dyDescent="0.35">
      <c r="A158" s="2" t="s">
        <v>27</v>
      </c>
      <c r="B158" s="178"/>
      <c r="C158" s="176"/>
      <c r="D158" s="176"/>
      <c r="E158" s="176"/>
      <c r="F158" s="176"/>
      <c r="G158" s="176"/>
      <c r="H158" s="176"/>
      <c r="I158" s="176"/>
      <c r="J158" s="176"/>
    </row>
    <row r="159" spans="1:10" x14ac:dyDescent="0.35">
      <c r="A159" s="25" t="s">
        <v>90</v>
      </c>
      <c r="B159" s="25"/>
      <c r="C159" s="25"/>
      <c r="D159" s="25"/>
      <c r="E159" s="25"/>
      <c r="F159" s="25"/>
      <c r="G159" s="25"/>
      <c r="H159" s="25"/>
      <c r="I159" s="25"/>
      <c r="J159" s="25"/>
    </row>
    <row r="160" spans="1:10" x14ac:dyDescent="0.35">
      <c r="A160" s="37" t="s">
        <v>28</v>
      </c>
      <c r="B160" s="37"/>
      <c r="C160" s="37"/>
      <c r="D160" s="37"/>
      <c r="E160" s="38" t="s">
        <v>29</v>
      </c>
      <c r="F160" s="38"/>
      <c r="G160" s="38"/>
      <c r="H160" s="38"/>
      <c r="I160" s="38"/>
      <c r="J160" s="38"/>
    </row>
    <row r="161" spans="1:10" x14ac:dyDescent="0.35">
      <c r="A161" s="37"/>
      <c r="B161" s="37"/>
      <c r="C161" s="37"/>
      <c r="D161" s="37"/>
      <c r="E161" s="12">
        <v>0</v>
      </c>
      <c r="F161" s="12">
        <v>1</v>
      </c>
      <c r="G161" s="12">
        <v>2</v>
      </c>
      <c r="H161" s="12">
        <v>3</v>
      </c>
      <c r="I161" s="12">
        <v>4</v>
      </c>
      <c r="J161" s="12">
        <v>5</v>
      </c>
    </row>
    <row r="162" spans="1:10" x14ac:dyDescent="0.35">
      <c r="A162" s="47" t="s">
        <v>72</v>
      </c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35">
      <c r="A163" s="48" t="s">
        <v>73</v>
      </c>
      <c r="B163" s="48"/>
      <c r="C163" s="48"/>
      <c r="D163" s="48"/>
      <c r="E163" s="115"/>
      <c r="F163" s="115"/>
      <c r="G163" s="115"/>
      <c r="H163" s="115"/>
      <c r="I163" s="115"/>
      <c r="J163" s="115"/>
    </row>
    <row r="164" spans="1:10" ht="45.95" customHeight="1" x14ac:dyDescent="0.35">
      <c r="A164" s="24" t="s">
        <v>74</v>
      </c>
      <c r="B164" s="24"/>
      <c r="C164" s="24"/>
      <c r="D164" s="24"/>
      <c r="E164" s="115"/>
      <c r="F164" s="115"/>
      <c r="G164" s="115"/>
      <c r="H164" s="115"/>
      <c r="I164" s="115"/>
      <c r="J164" s="115"/>
    </row>
    <row r="165" spans="1:10" hidden="1" x14ac:dyDescent="0.35">
      <c r="A165" s="49" t="s">
        <v>41</v>
      </c>
      <c r="B165" s="50"/>
      <c r="C165" s="50"/>
      <c r="D165" s="51"/>
      <c r="E165" s="116">
        <f>COUNTIF(E163:E164,"1")*0</f>
        <v>0</v>
      </c>
      <c r="F165" s="116">
        <f>COUNTIF(F163:F164,"1")*1</f>
        <v>0</v>
      </c>
      <c r="G165" s="116">
        <f>COUNTIF(G163:G164,"1")*2</f>
        <v>0</v>
      </c>
      <c r="H165" s="116">
        <f>COUNTIF(H163:H164,"1")*3</f>
        <v>0</v>
      </c>
      <c r="I165" s="116">
        <f>COUNTIF(I163:I164,"1")*4</f>
        <v>0</v>
      </c>
      <c r="J165" s="116">
        <f>COUNTIF(J163:J164,"1")*5</f>
        <v>0</v>
      </c>
    </row>
    <row r="166" spans="1:10" x14ac:dyDescent="0.35">
      <c r="A166" s="47" t="s">
        <v>75</v>
      </c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35">
      <c r="A167" s="24" t="s">
        <v>76</v>
      </c>
      <c r="B167" s="24"/>
      <c r="C167" s="24"/>
      <c r="D167" s="24"/>
      <c r="E167" s="115"/>
      <c r="F167" s="115"/>
      <c r="G167" s="115"/>
      <c r="H167" s="115"/>
      <c r="I167" s="115"/>
      <c r="J167" s="115"/>
    </row>
    <row r="168" spans="1:10" hidden="1" x14ac:dyDescent="0.35">
      <c r="A168" s="30" t="s">
        <v>41</v>
      </c>
      <c r="B168" s="31"/>
      <c r="C168" s="31"/>
      <c r="D168" s="32"/>
      <c r="E168" s="13">
        <f>COUNTIF(E167,"1")*0</f>
        <v>0</v>
      </c>
      <c r="F168" s="13">
        <f>COUNTIF(F167,"1")*1</f>
        <v>0</v>
      </c>
      <c r="G168" s="13">
        <f>COUNTIF(G167,"1")*2</f>
        <v>0</v>
      </c>
      <c r="H168" s="13">
        <f>COUNTIF(H167,"1")*3</f>
        <v>0</v>
      </c>
      <c r="I168" s="13">
        <f>COUNTIF(I167,"1")*4</f>
        <v>0</v>
      </c>
      <c r="J168" s="13">
        <f>COUNTIF(J167,"1")*5</f>
        <v>0</v>
      </c>
    </row>
    <row r="169" spans="1:10" x14ac:dyDescent="0.35">
      <c r="A169" s="29" t="s">
        <v>40</v>
      </c>
      <c r="B169" s="29"/>
      <c r="C169" s="29"/>
      <c r="D169" s="29"/>
      <c r="E169" s="43">
        <f>SUM(E165:J165,E168:J168)</f>
        <v>0</v>
      </c>
      <c r="F169" s="44"/>
      <c r="G169" s="44"/>
      <c r="H169" s="45" t="s">
        <v>41</v>
      </c>
      <c r="I169" s="45"/>
      <c r="J169" s="46"/>
    </row>
    <row r="170" spans="1:10" ht="45.95" customHeight="1" x14ac:dyDescent="0.35">
      <c r="A170" s="28" t="s">
        <v>77</v>
      </c>
      <c r="B170" s="29"/>
      <c r="C170" s="29"/>
      <c r="D170" s="29"/>
      <c r="E170" s="39">
        <f>E169*6.66</f>
        <v>0</v>
      </c>
      <c r="F170" s="40"/>
      <c r="G170" s="40"/>
      <c r="H170" s="41" t="s">
        <v>41</v>
      </c>
      <c r="I170" s="41"/>
      <c r="J170" s="42"/>
    </row>
    <row r="172" spans="1:10" ht="24.95" customHeight="1" x14ac:dyDescent="0.35">
      <c r="A172" s="36" t="s">
        <v>103</v>
      </c>
      <c r="B172" s="36"/>
      <c r="C172" s="36"/>
      <c r="D172" s="36"/>
      <c r="E172" s="36"/>
      <c r="F172" s="36"/>
      <c r="G172" s="36"/>
      <c r="H172" s="36"/>
      <c r="I172" s="36"/>
      <c r="J172" s="36"/>
    </row>
    <row r="173" spans="1:10" x14ac:dyDescent="0.35">
      <c r="A173" s="34" t="s">
        <v>71</v>
      </c>
      <c r="B173" s="35"/>
      <c r="C173" s="176"/>
      <c r="D173" s="176"/>
      <c r="E173" s="176"/>
      <c r="F173" s="176"/>
      <c r="G173" s="176"/>
      <c r="H173" s="176"/>
      <c r="I173" s="176"/>
      <c r="J173" s="176"/>
    </row>
    <row r="174" spans="1:10" x14ac:dyDescent="0.35">
      <c r="A174" s="4" t="s">
        <v>21</v>
      </c>
      <c r="B174" s="176"/>
      <c r="C174" s="176"/>
      <c r="D174" s="176"/>
      <c r="E174" s="176"/>
      <c r="F174" s="176"/>
      <c r="G174" s="176"/>
      <c r="H174" s="176"/>
      <c r="I174" s="176"/>
      <c r="J174" s="176"/>
    </row>
    <row r="175" spans="1:10" x14ac:dyDescent="0.35">
      <c r="A175" s="4" t="s">
        <v>8</v>
      </c>
      <c r="B175" s="176"/>
      <c r="C175" s="176"/>
      <c r="D175" s="176"/>
      <c r="E175" s="22" t="s">
        <v>9</v>
      </c>
      <c r="F175" s="22"/>
      <c r="G175" s="176"/>
      <c r="H175" s="176"/>
      <c r="I175" s="176"/>
      <c r="J175" s="176"/>
    </row>
    <row r="176" spans="1:10" x14ac:dyDescent="0.35">
      <c r="A176" s="4" t="s">
        <v>10</v>
      </c>
      <c r="B176" s="176"/>
      <c r="C176" s="176"/>
      <c r="D176" s="176"/>
      <c r="E176" s="22" t="s">
        <v>22</v>
      </c>
      <c r="F176" s="22"/>
      <c r="G176" s="176"/>
      <c r="H176" s="176"/>
      <c r="I176" s="176"/>
      <c r="J176" s="176"/>
    </row>
    <row r="177" spans="1:10" x14ac:dyDescent="0.35">
      <c r="A177" s="4" t="s">
        <v>4</v>
      </c>
      <c r="B177" s="176"/>
      <c r="C177" s="176"/>
      <c r="D177" s="176"/>
      <c r="E177" s="22" t="s">
        <v>23</v>
      </c>
      <c r="F177" s="22"/>
      <c r="G177" s="176"/>
      <c r="H177" s="176"/>
      <c r="I177" s="176"/>
      <c r="J177" s="176"/>
    </row>
    <row r="178" spans="1:10" x14ac:dyDescent="0.35">
      <c r="A178" s="34" t="s">
        <v>24</v>
      </c>
      <c r="B178" s="35"/>
      <c r="C178" s="176"/>
      <c r="D178" s="176"/>
      <c r="E178" s="176"/>
      <c r="F178" s="176"/>
      <c r="G178" s="176"/>
      <c r="H178" s="176"/>
      <c r="I178" s="176"/>
      <c r="J178" s="176"/>
    </row>
    <row r="179" spans="1:10" x14ac:dyDescent="0.35">
      <c r="A179" s="3" t="s">
        <v>2</v>
      </c>
      <c r="B179" s="176"/>
      <c r="C179" s="176"/>
      <c r="D179" s="176"/>
      <c r="E179" s="176"/>
      <c r="F179" s="176"/>
      <c r="G179" s="176"/>
      <c r="H179" s="176"/>
      <c r="I179" s="176"/>
      <c r="J179" s="176"/>
    </row>
    <row r="180" spans="1:10" x14ac:dyDescent="0.35">
      <c r="A180" s="3" t="s">
        <v>4</v>
      </c>
      <c r="B180" s="176"/>
      <c r="C180" s="176"/>
      <c r="D180" s="176"/>
      <c r="E180" s="26" t="s">
        <v>25</v>
      </c>
      <c r="F180" s="27"/>
      <c r="G180" s="176"/>
      <c r="H180" s="176"/>
      <c r="I180" s="176"/>
      <c r="J180" s="176"/>
    </row>
    <row r="181" spans="1:10" x14ac:dyDescent="0.35">
      <c r="A181" s="3" t="s">
        <v>26</v>
      </c>
      <c r="B181" s="177"/>
      <c r="C181" s="177"/>
      <c r="D181" s="177"/>
      <c r="E181" s="177"/>
      <c r="F181" s="177"/>
      <c r="G181" s="177"/>
      <c r="H181" s="177"/>
      <c r="I181" s="177"/>
      <c r="J181" s="177"/>
    </row>
    <row r="182" spans="1:10" x14ac:dyDescent="0.35">
      <c r="A182" s="2" t="s">
        <v>27</v>
      </c>
      <c r="B182" s="178"/>
      <c r="C182" s="176"/>
      <c r="D182" s="176"/>
      <c r="E182" s="176"/>
      <c r="F182" s="176"/>
      <c r="G182" s="176"/>
      <c r="H182" s="176"/>
      <c r="I182" s="176"/>
      <c r="J182" s="176"/>
    </row>
    <row r="183" spans="1:10" x14ac:dyDescent="0.35">
      <c r="A183" s="25" t="s">
        <v>90</v>
      </c>
      <c r="B183" s="25"/>
      <c r="C183" s="25"/>
      <c r="D183" s="25"/>
      <c r="E183" s="25"/>
      <c r="F183" s="25"/>
      <c r="G183" s="25"/>
      <c r="H183" s="25"/>
      <c r="I183" s="25"/>
      <c r="J183" s="25"/>
    </row>
    <row r="184" spans="1:10" x14ac:dyDescent="0.35">
      <c r="A184" s="37" t="s">
        <v>28</v>
      </c>
      <c r="B184" s="37"/>
      <c r="C184" s="37"/>
      <c r="D184" s="37"/>
      <c r="E184" s="38" t="s">
        <v>29</v>
      </c>
      <c r="F184" s="38"/>
      <c r="G184" s="38"/>
      <c r="H184" s="38"/>
      <c r="I184" s="38"/>
      <c r="J184" s="38"/>
    </row>
    <row r="185" spans="1:10" x14ac:dyDescent="0.35">
      <c r="A185" s="37"/>
      <c r="B185" s="37"/>
      <c r="C185" s="37"/>
      <c r="D185" s="37"/>
      <c r="E185" s="12">
        <v>0</v>
      </c>
      <c r="F185" s="12">
        <v>1</v>
      </c>
      <c r="G185" s="12">
        <v>2</v>
      </c>
      <c r="H185" s="12">
        <v>3</v>
      </c>
      <c r="I185" s="12">
        <v>4</v>
      </c>
      <c r="J185" s="12">
        <v>5</v>
      </c>
    </row>
    <row r="186" spans="1:10" x14ac:dyDescent="0.35">
      <c r="A186" s="47" t="s">
        <v>72</v>
      </c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35">
      <c r="A187" s="48" t="s">
        <v>73</v>
      </c>
      <c r="B187" s="48"/>
      <c r="C187" s="48"/>
      <c r="D187" s="48"/>
      <c r="E187" s="115"/>
      <c r="F187" s="115"/>
      <c r="G187" s="115"/>
      <c r="H187" s="115"/>
      <c r="I187" s="115"/>
      <c r="J187" s="115"/>
    </row>
    <row r="188" spans="1:10" ht="45.95" customHeight="1" x14ac:dyDescent="0.35">
      <c r="A188" s="24" t="s">
        <v>74</v>
      </c>
      <c r="B188" s="24"/>
      <c r="C188" s="24"/>
      <c r="D188" s="24"/>
      <c r="E188" s="115"/>
      <c r="F188" s="115"/>
      <c r="G188" s="115"/>
      <c r="H188" s="115"/>
      <c r="I188" s="115"/>
      <c r="J188" s="115"/>
    </row>
    <row r="189" spans="1:10" hidden="1" x14ac:dyDescent="0.35">
      <c r="A189" s="49" t="s">
        <v>41</v>
      </c>
      <c r="B189" s="50"/>
      <c r="C189" s="50"/>
      <c r="D189" s="51"/>
      <c r="E189" s="116">
        <f>COUNTIF(E187:E188,"1")*0</f>
        <v>0</v>
      </c>
      <c r="F189" s="116">
        <f>COUNTIF(F187:F188,"1")*1</f>
        <v>0</v>
      </c>
      <c r="G189" s="116">
        <f>COUNTIF(G187:G188,"1")*2</f>
        <v>0</v>
      </c>
      <c r="H189" s="116">
        <f>COUNTIF(H187:H188,"1")*3</f>
        <v>0</v>
      </c>
      <c r="I189" s="116">
        <f>COUNTIF(I187:I188,"1")*4</f>
        <v>0</v>
      </c>
      <c r="J189" s="116">
        <f>COUNTIF(J187:J188,"1")*5</f>
        <v>0</v>
      </c>
    </row>
    <row r="190" spans="1:10" x14ac:dyDescent="0.35">
      <c r="A190" s="47" t="s">
        <v>75</v>
      </c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35">
      <c r="A191" s="24" t="s">
        <v>76</v>
      </c>
      <c r="B191" s="24"/>
      <c r="C191" s="24"/>
      <c r="D191" s="24"/>
      <c r="E191" s="115"/>
      <c r="F191" s="115"/>
      <c r="G191" s="115"/>
      <c r="H191" s="115"/>
      <c r="I191" s="115"/>
      <c r="J191" s="115"/>
    </row>
    <row r="192" spans="1:10" hidden="1" x14ac:dyDescent="0.35">
      <c r="A192" s="30" t="s">
        <v>41</v>
      </c>
      <c r="B192" s="31"/>
      <c r="C192" s="31"/>
      <c r="D192" s="32"/>
      <c r="E192" s="13">
        <f>COUNTIF(E191,"1")*0</f>
        <v>0</v>
      </c>
      <c r="F192" s="13">
        <f>COUNTIF(F191,"1")*1</f>
        <v>0</v>
      </c>
      <c r="G192" s="13">
        <f>COUNTIF(G191,"1")*2</f>
        <v>0</v>
      </c>
      <c r="H192" s="13">
        <f>COUNTIF(H191,"1")*3</f>
        <v>0</v>
      </c>
      <c r="I192" s="13">
        <f>COUNTIF(I191,"1")*4</f>
        <v>0</v>
      </c>
      <c r="J192" s="13">
        <f>COUNTIF(J191,"1")*5</f>
        <v>0</v>
      </c>
    </row>
    <row r="193" spans="1:10" x14ac:dyDescent="0.35">
      <c r="A193" s="29" t="s">
        <v>40</v>
      </c>
      <c r="B193" s="29"/>
      <c r="C193" s="29"/>
      <c r="D193" s="29"/>
      <c r="E193" s="43">
        <f>SUM(E189:J189,E192:J192)</f>
        <v>0</v>
      </c>
      <c r="F193" s="44"/>
      <c r="G193" s="44"/>
      <c r="H193" s="45" t="s">
        <v>41</v>
      </c>
      <c r="I193" s="45"/>
      <c r="J193" s="46"/>
    </row>
    <row r="194" spans="1:10" ht="45.95" customHeight="1" x14ac:dyDescent="0.35">
      <c r="A194" s="28" t="s">
        <v>77</v>
      </c>
      <c r="B194" s="29"/>
      <c r="C194" s="29"/>
      <c r="D194" s="29"/>
      <c r="E194" s="39">
        <f>E193*6.66</f>
        <v>0</v>
      </c>
      <c r="F194" s="40"/>
      <c r="G194" s="40"/>
      <c r="H194" s="41" t="s">
        <v>41</v>
      </c>
      <c r="I194" s="41"/>
      <c r="J194" s="42"/>
    </row>
    <row r="196" spans="1:10" ht="24.95" customHeight="1" x14ac:dyDescent="0.35">
      <c r="A196" s="36" t="s">
        <v>104</v>
      </c>
      <c r="B196" s="36"/>
      <c r="C196" s="36"/>
      <c r="D196" s="36"/>
      <c r="E196" s="36"/>
      <c r="F196" s="36"/>
      <c r="G196" s="36"/>
      <c r="H196" s="36"/>
      <c r="I196" s="36"/>
      <c r="J196" s="36"/>
    </row>
    <row r="197" spans="1:10" x14ac:dyDescent="0.35">
      <c r="A197" s="34" t="s">
        <v>71</v>
      </c>
      <c r="B197" s="35"/>
      <c r="C197" s="176"/>
      <c r="D197" s="176"/>
      <c r="E197" s="176"/>
      <c r="F197" s="176"/>
      <c r="G197" s="176"/>
      <c r="H197" s="176"/>
      <c r="I197" s="176"/>
      <c r="J197" s="176"/>
    </row>
    <row r="198" spans="1:10" x14ac:dyDescent="0.35">
      <c r="A198" s="4" t="s">
        <v>21</v>
      </c>
      <c r="B198" s="176"/>
      <c r="C198" s="176"/>
      <c r="D198" s="176"/>
      <c r="E198" s="176"/>
      <c r="F198" s="176"/>
      <c r="G198" s="176"/>
      <c r="H198" s="176"/>
      <c r="I198" s="176"/>
      <c r="J198" s="176"/>
    </row>
    <row r="199" spans="1:10" x14ac:dyDescent="0.35">
      <c r="A199" s="4" t="s">
        <v>8</v>
      </c>
      <c r="B199" s="176"/>
      <c r="C199" s="176"/>
      <c r="D199" s="176"/>
      <c r="E199" s="22" t="s">
        <v>9</v>
      </c>
      <c r="F199" s="22"/>
      <c r="G199" s="176"/>
      <c r="H199" s="176"/>
      <c r="I199" s="176"/>
      <c r="J199" s="176"/>
    </row>
    <row r="200" spans="1:10" x14ac:dyDescent="0.35">
      <c r="A200" s="4" t="s">
        <v>10</v>
      </c>
      <c r="B200" s="176"/>
      <c r="C200" s="176"/>
      <c r="D200" s="176"/>
      <c r="E200" s="22" t="s">
        <v>22</v>
      </c>
      <c r="F200" s="22"/>
      <c r="G200" s="176"/>
      <c r="H200" s="176"/>
      <c r="I200" s="176"/>
      <c r="J200" s="176"/>
    </row>
    <row r="201" spans="1:10" x14ac:dyDescent="0.35">
      <c r="A201" s="4" t="s">
        <v>4</v>
      </c>
      <c r="B201" s="176"/>
      <c r="C201" s="176"/>
      <c r="D201" s="176"/>
      <c r="E201" s="22" t="s">
        <v>23</v>
      </c>
      <c r="F201" s="22"/>
      <c r="G201" s="176"/>
      <c r="H201" s="176"/>
      <c r="I201" s="176"/>
      <c r="J201" s="176"/>
    </row>
    <row r="202" spans="1:10" x14ac:dyDescent="0.35">
      <c r="A202" s="34" t="s">
        <v>24</v>
      </c>
      <c r="B202" s="35"/>
      <c r="C202" s="176"/>
      <c r="D202" s="176"/>
      <c r="E202" s="176"/>
      <c r="F202" s="176"/>
      <c r="G202" s="176"/>
      <c r="H202" s="176"/>
      <c r="I202" s="176"/>
      <c r="J202" s="176"/>
    </row>
    <row r="203" spans="1:10" x14ac:dyDescent="0.35">
      <c r="A203" s="3" t="s">
        <v>2</v>
      </c>
      <c r="B203" s="176"/>
      <c r="C203" s="176"/>
      <c r="D203" s="176"/>
      <c r="E203" s="176"/>
      <c r="F203" s="176"/>
      <c r="G203" s="176"/>
      <c r="H203" s="176"/>
      <c r="I203" s="176"/>
      <c r="J203" s="176"/>
    </row>
    <row r="204" spans="1:10" x14ac:dyDescent="0.35">
      <c r="A204" s="3" t="s">
        <v>4</v>
      </c>
      <c r="B204" s="176"/>
      <c r="C204" s="176"/>
      <c r="D204" s="176"/>
      <c r="E204" s="26" t="s">
        <v>25</v>
      </c>
      <c r="F204" s="27"/>
      <c r="G204" s="176"/>
      <c r="H204" s="176"/>
      <c r="I204" s="176"/>
      <c r="J204" s="176"/>
    </row>
    <row r="205" spans="1:10" x14ac:dyDescent="0.35">
      <c r="A205" s="3" t="s">
        <v>26</v>
      </c>
      <c r="B205" s="177"/>
      <c r="C205" s="177"/>
      <c r="D205" s="177"/>
      <c r="E205" s="177"/>
      <c r="F205" s="177"/>
      <c r="G205" s="177"/>
      <c r="H205" s="177"/>
      <c r="I205" s="177"/>
      <c r="J205" s="177"/>
    </row>
    <row r="206" spans="1:10" x14ac:dyDescent="0.35">
      <c r="A206" s="2" t="s">
        <v>27</v>
      </c>
      <c r="B206" s="178"/>
      <c r="C206" s="176"/>
      <c r="D206" s="176"/>
      <c r="E206" s="176"/>
      <c r="F206" s="176"/>
      <c r="G206" s="176"/>
      <c r="H206" s="176"/>
      <c r="I206" s="176"/>
      <c r="J206" s="176"/>
    </row>
    <row r="207" spans="1:10" x14ac:dyDescent="0.35">
      <c r="A207" s="25" t="s">
        <v>90</v>
      </c>
      <c r="B207" s="25"/>
      <c r="C207" s="25"/>
      <c r="D207" s="25"/>
      <c r="E207" s="25"/>
      <c r="F207" s="25"/>
      <c r="G207" s="25"/>
      <c r="H207" s="25"/>
      <c r="I207" s="25"/>
      <c r="J207" s="25"/>
    </row>
    <row r="208" spans="1:10" x14ac:dyDescent="0.35">
      <c r="A208" s="37" t="s">
        <v>28</v>
      </c>
      <c r="B208" s="37"/>
      <c r="C208" s="37"/>
      <c r="D208" s="37"/>
      <c r="E208" s="38" t="s">
        <v>29</v>
      </c>
      <c r="F208" s="38"/>
      <c r="G208" s="38"/>
      <c r="H208" s="38"/>
      <c r="I208" s="38"/>
      <c r="J208" s="38"/>
    </row>
    <row r="209" spans="1:10" x14ac:dyDescent="0.35">
      <c r="A209" s="37"/>
      <c r="B209" s="37"/>
      <c r="C209" s="37"/>
      <c r="D209" s="37"/>
      <c r="E209" s="12">
        <v>0</v>
      </c>
      <c r="F209" s="12">
        <v>1</v>
      </c>
      <c r="G209" s="12">
        <v>2</v>
      </c>
      <c r="H209" s="12">
        <v>3</v>
      </c>
      <c r="I209" s="12">
        <v>4</v>
      </c>
      <c r="J209" s="12">
        <v>5</v>
      </c>
    </row>
    <row r="210" spans="1:10" x14ac:dyDescent="0.35">
      <c r="A210" s="47" t="s">
        <v>72</v>
      </c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35">
      <c r="A211" s="48" t="s">
        <v>73</v>
      </c>
      <c r="B211" s="48"/>
      <c r="C211" s="48"/>
      <c r="D211" s="48"/>
      <c r="E211" s="115"/>
      <c r="F211" s="115"/>
      <c r="G211" s="115"/>
      <c r="H211" s="115"/>
      <c r="I211" s="115"/>
      <c r="J211" s="115"/>
    </row>
    <row r="212" spans="1:10" ht="45.95" customHeight="1" x14ac:dyDescent="0.35">
      <c r="A212" s="24" t="s">
        <v>74</v>
      </c>
      <c r="B212" s="24"/>
      <c r="C212" s="24"/>
      <c r="D212" s="24"/>
      <c r="E212" s="115"/>
      <c r="F212" s="115"/>
      <c r="G212" s="115"/>
      <c r="H212" s="115"/>
      <c r="I212" s="115"/>
      <c r="J212" s="115"/>
    </row>
    <row r="213" spans="1:10" hidden="1" x14ac:dyDescent="0.35">
      <c r="A213" s="49" t="s">
        <v>41</v>
      </c>
      <c r="B213" s="50"/>
      <c r="C213" s="50"/>
      <c r="D213" s="51"/>
      <c r="E213" s="116">
        <f>COUNTIF(E211:E212,"1")*0</f>
        <v>0</v>
      </c>
      <c r="F213" s="116">
        <f>COUNTIF(F211:F212,"1")*1</f>
        <v>0</v>
      </c>
      <c r="G213" s="116">
        <f>COUNTIF(G211:G212,"1")*2</f>
        <v>0</v>
      </c>
      <c r="H213" s="116">
        <f>COUNTIF(H211:H212,"1")*3</f>
        <v>0</v>
      </c>
      <c r="I213" s="116">
        <f>COUNTIF(I211:I212,"1")*4</f>
        <v>0</v>
      </c>
      <c r="J213" s="116">
        <f>COUNTIF(J211:J212,"1")*5</f>
        <v>0</v>
      </c>
    </row>
    <row r="214" spans="1:10" x14ac:dyDescent="0.35">
      <c r="A214" s="47" t="s">
        <v>75</v>
      </c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35">
      <c r="A215" s="24" t="s">
        <v>76</v>
      </c>
      <c r="B215" s="24"/>
      <c r="C215" s="24"/>
      <c r="D215" s="24"/>
      <c r="E215" s="115"/>
      <c r="F215" s="115"/>
      <c r="G215" s="115"/>
      <c r="H215" s="115"/>
      <c r="I215" s="115"/>
      <c r="J215" s="115"/>
    </row>
    <row r="216" spans="1:10" hidden="1" x14ac:dyDescent="0.35">
      <c r="A216" s="30" t="s">
        <v>41</v>
      </c>
      <c r="B216" s="31"/>
      <c r="C216" s="31"/>
      <c r="D216" s="32"/>
      <c r="E216" s="13">
        <f>COUNTIF(E215,"1")*0</f>
        <v>0</v>
      </c>
      <c r="F216" s="13">
        <f>COUNTIF(F215,"1")*1</f>
        <v>0</v>
      </c>
      <c r="G216" s="13">
        <f>COUNTIF(G215,"1")*2</f>
        <v>0</v>
      </c>
      <c r="H216" s="13">
        <f>COUNTIF(H215,"1")*3</f>
        <v>0</v>
      </c>
      <c r="I216" s="13">
        <f>COUNTIF(I215,"1")*4</f>
        <v>0</v>
      </c>
      <c r="J216" s="13">
        <f>COUNTIF(J215,"1")*5</f>
        <v>0</v>
      </c>
    </row>
    <row r="217" spans="1:10" x14ac:dyDescent="0.35">
      <c r="A217" s="29" t="s">
        <v>40</v>
      </c>
      <c r="B217" s="29"/>
      <c r="C217" s="29"/>
      <c r="D217" s="29"/>
      <c r="E217" s="43">
        <f>SUM(E213:J213,E216:J216)</f>
        <v>0</v>
      </c>
      <c r="F217" s="44"/>
      <c r="G217" s="44"/>
      <c r="H217" s="45" t="s">
        <v>41</v>
      </c>
      <c r="I217" s="45"/>
      <c r="J217" s="46"/>
    </row>
    <row r="218" spans="1:10" ht="45.95" customHeight="1" x14ac:dyDescent="0.35">
      <c r="A218" s="28" t="s">
        <v>77</v>
      </c>
      <c r="B218" s="29"/>
      <c r="C218" s="29"/>
      <c r="D218" s="29"/>
      <c r="E218" s="39">
        <f>E217*6.66</f>
        <v>0</v>
      </c>
      <c r="F218" s="40"/>
      <c r="G218" s="40"/>
      <c r="H218" s="41" t="s">
        <v>41</v>
      </c>
      <c r="I218" s="41"/>
      <c r="J218" s="42"/>
    </row>
    <row r="220" spans="1:10" ht="24.95" customHeight="1" x14ac:dyDescent="0.35">
      <c r="A220" s="36" t="s">
        <v>105</v>
      </c>
      <c r="B220" s="36"/>
      <c r="C220" s="36"/>
      <c r="D220" s="36"/>
      <c r="E220" s="36"/>
      <c r="F220" s="36"/>
      <c r="G220" s="36"/>
      <c r="H220" s="36"/>
      <c r="I220" s="36"/>
      <c r="J220" s="36"/>
    </row>
    <row r="221" spans="1:10" x14ac:dyDescent="0.35">
      <c r="A221" s="34" t="s">
        <v>71</v>
      </c>
      <c r="B221" s="35"/>
      <c r="C221" s="176"/>
      <c r="D221" s="176"/>
      <c r="E221" s="176"/>
      <c r="F221" s="176"/>
      <c r="G221" s="176"/>
      <c r="H221" s="176"/>
      <c r="I221" s="176"/>
      <c r="J221" s="176"/>
    </row>
    <row r="222" spans="1:10" x14ac:dyDescent="0.35">
      <c r="A222" s="4" t="s">
        <v>21</v>
      </c>
      <c r="B222" s="176"/>
      <c r="C222" s="176"/>
      <c r="D222" s="176"/>
      <c r="E222" s="176"/>
      <c r="F222" s="176"/>
      <c r="G222" s="176"/>
      <c r="H222" s="176"/>
      <c r="I222" s="176"/>
      <c r="J222" s="176"/>
    </row>
    <row r="223" spans="1:10" x14ac:dyDescent="0.35">
      <c r="A223" s="4" t="s">
        <v>8</v>
      </c>
      <c r="B223" s="176"/>
      <c r="C223" s="176"/>
      <c r="D223" s="176"/>
      <c r="E223" s="22" t="s">
        <v>9</v>
      </c>
      <c r="F223" s="22"/>
      <c r="G223" s="176"/>
      <c r="H223" s="176"/>
      <c r="I223" s="176"/>
      <c r="J223" s="176"/>
    </row>
    <row r="224" spans="1:10" x14ac:dyDescent="0.35">
      <c r="A224" s="4" t="s">
        <v>10</v>
      </c>
      <c r="B224" s="176"/>
      <c r="C224" s="176"/>
      <c r="D224" s="176"/>
      <c r="E224" s="22" t="s">
        <v>22</v>
      </c>
      <c r="F224" s="22"/>
      <c r="G224" s="176"/>
      <c r="H224" s="176"/>
      <c r="I224" s="176"/>
      <c r="J224" s="176"/>
    </row>
    <row r="225" spans="1:10" x14ac:dyDescent="0.35">
      <c r="A225" s="4" t="s">
        <v>4</v>
      </c>
      <c r="B225" s="176"/>
      <c r="C225" s="176"/>
      <c r="D225" s="176"/>
      <c r="E225" s="22" t="s">
        <v>23</v>
      </c>
      <c r="F225" s="22"/>
      <c r="G225" s="176"/>
      <c r="H225" s="176"/>
      <c r="I225" s="176"/>
      <c r="J225" s="176"/>
    </row>
    <row r="226" spans="1:10" x14ac:dyDescent="0.35">
      <c r="A226" s="34" t="s">
        <v>24</v>
      </c>
      <c r="B226" s="35"/>
      <c r="C226" s="176"/>
      <c r="D226" s="176"/>
      <c r="E226" s="176"/>
      <c r="F226" s="176"/>
      <c r="G226" s="176"/>
      <c r="H226" s="176"/>
      <c r="I226" s="176"/>
      <c r="J226" s="176"/>
    </row>
    <row r="227" spans="1:10" x14ac:dyDescent="0.35">
      <c r="A227" s="3" t="s">
        <v>2</v>
      </c>
      <c r="B227" s="176"/>
      <c r="C227" s="176"/>
      <c r="D227" s="176"/>
      <c r="E227" s="176"/>
      <c r="F227" s="176"/>
      <c r="G227" s="176"/>
      <c r="H227" s="176"/>
      <c r="I227" s="176"/>
      <c r="J227" s="176"/>
    </row>
    <row r="228" spans="1:10" x14ac:dyDescent="0.35">
      <c r="A228" s="3" t="s">
        <v>4</v>
      </c>
      <c r="B228" s="176"/>
      <c r="C228" s="176"/>
      <c r="D228" s="176"/>
      <c r="E228" s="26" t="s">
        <v>25</v>
      </c>
      <c r="F228" s="27"/>
      <c r="G228" s="176"/>
      <c r="H228" s="176"/>
      <c r="I228" s="176"/>
      <c r="J228" s="176"/>
    </row>
    <row r="229" spans="1:10" x14ac:dyDescent="0.35">
      <c r="A229" s="3" t="s">
        <v>26</v>
      </c>
      <c r="B229" s="177"/>
      <c r="C229" s="177"/>
      <c r="D229" s="177"/>
      <c r="E229" s="177"/>
      <c r="F229" s="177"/>
      <c r="G229" s="177"/>
      <c r="H229" s="177"/>
      <c r="I229" s="177"/>
      <c r="J229" s="177"/>
    </row>
    <row r="230" spans="1:10" x14ac:dyDescent="0.35">
      <c r="A230" s="2" t="s">
        <v>27</v>
      </c>
      <c r="B230" s="178"/>
      <c r="C230" s="176"/>
      <c r="D230" s="176"/>
      <c r="E230" s="176"/>
      <c r="F230" s="176"/>
      <c r="G230" s="176"/>
      <c r="H230" s="176"/>
      <c r="I230" s="176"/>
      <c r="J230" s="176"/>
    </row>
    <row r="231" spans="1:10" x14ac:dyDescent="0.35">
      <c r="A231" s="25" t="s">
        <v>90</v>
      </c>
      <c r="B231" s="25"/>
      <c r="C231" s="25"/>
      <c r="D231" s="25"/>
      <c r="E231" s="25"/>
      <c r="F231" s="25"/>
      <c r="G231" s="25"/>
      <c r="H231" s="25"/>
      <c r="I231" s="25"/>
      <c r="J231" s="25"/>
    </row>
    <row r="232" spans="1:10" x14ac:dyDescent="0.35">
      <c r="A232" s="37" t="s">
        <v>28</v>
      </c>
      <c r="B232" s="37"/>
      <c r="C232" s="37"/>
      <c r="D232" s="37"/>
      <c r="E232" s="38" t="s">
        <v>29</v>
      </c>
      <c r="F232" s="38"/>
      <c r="G232" s="38"/>
      <c r="H232" s="38"/>
      <c r="I232" s="38"/>
      <c r="J232" s="38"/>
    </row>
    <row r="233" spans="1:10" x14ac:dyDescent="0.35">
      <c r="A233" s="37"/>
      <c r="B233" s="37"/>
      <c r="C233" s="37"/>
      <c r="D233" s="37"/>
      <c r="E233" s="12">
        <v>0</v>
      </c>
      <c r="F233" s="12">
        <v>1</v>
      </c>
      <c r="G233" s="12">
        <v>2</v>
      </c>
      <c r="H233" s="12">
        <v>3</v>
      </c>
      <c r="I233" s="12">
        <v>4</v>
      </c>
      <c r="J233" s="12">
        <v>5</v>
      </c>
    </row>
    <row r="234" spans="1:10" x14ac:dyDescent="0.35">
      <c r="A234" s="47" t="s">
        <v>72</v>
      </c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35">
      <c r="A235" s="48" t="s">
        <v>73</v>
      </c>
      <c r="B235" s="48"/>
      <c r="C235" s="48"/>
      <c r="D235" s="48"/>
      <c r="E235" s="115"/>
      <c r="F235" s="115"/>
      <c r="G235" s="115"/>
      <c r="H235" s="115"/>
      <c r="I235" s="115"/>
      <c r="J235" s="115"/>
    </row>
    <row r="236" spans="1:10" ht="45.95" customHeight="1" x14ac:dyDescent="0.35">
      <c r="A236" s="24" t="s">
        <v>74</v>
      </c>
      <c r="B236" s="24"/>
      <c r="C236" s="24"/>
      <c r="D236" s="24"/>
      <c r="E236" s="115"/>
      <c r="F236" s="115"/>
      <c r="G236" s="115"/>
      <c r="H236" s="115"/>
      <c r="I236" s="115"/>
      <c r="J236" s="115"/>
    </row>
    <row r="237" spans="1:10" hidden="1" x14ac:dyDescent="0.35">
      <c r="A237" s="49" t="s">
        <v>41</v>
      </c>
      <c r="B237" s="50"/>
      <c r="C237" s="50"/>
      <c r="D237" s="51"/>
      <c r="E237" s="116">
        <f>COUNTIF(E235:E236,"1")*0</f>
        <v>0</v>
      </c>
      <c r="F237" s="116">
        <f>COUNTIF(F235:F236,"1")*1</f>
        <v>0</v>
      </c>
      <c r="G237" s="116">
        <f>COUNTIF(G235:G236,"1")*2</f>
        <v>0</v>
      </c>
      <c r="H237" s="116">
        <f>COUNTIF(H235:H236,"1")*3</f>
        <v>0</v>
      </c>
      <c r="I237" s="116">
        <f>COUNTIF(I235:I236,"1")*4</f>
        <v>0</v>
      </c>
      <c r="J237" s="116">
        <f>COUNTIF(J235:J236,"1")*5</f>
        <v>0</v>
      </c>
    </row>
    <row r="238" spans="1:10" x14ac:dyDescent="0.35">
      <c r="A238" s="47" t="s">
        <v>75</v>
      </c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35">
      <c r="A239" s="24" t="s">
        <v>76</v>
      </c>
      <c r="B239" s="24"/>
      <c r="C239" s="24"/>
      <c r="D239" s="24"/>
      <c r="E239" s="115"/>
      <c r="F239" s="115"/>
      <c r="G239" s="115"/>
      <c r="H239" s="115"/>
      <c r="I239" s="115"/>
      <c r="J239" s="115"/>
    </row>
    <row r="240" spans="1:10" hidden="1" x14ac:dyDescent="0.35">
      <c r="A240" s="30" t="s">
        <v>41</v>
      </c>
      <c r="B240" s="31"/>
      <c r="C240" s="31"/>
      <c r="D240" s="32"/>
      <c r="E240" s="13">
        <f>COUNTIF(E239,"1")*0</f>
        <v>0</v>
      </c>
      <c r="F240" s="13">
        <f>COUNTIF(F239,"1")*1</f>
        <v>0</v>
      </c>
      <c r="G240" s="13">
        <f>COUNTIF(G239,"1")*2</f>
        <v>0</v>
      </c>
      <c r="H240" s="13">
        <f>COUNTIF(H239,"1")*3</f>
        <v>0</v>
      </c>
      <c r="I240" s="13">
        <f>COUNTIF(I239,"1")*4</f>
        <v>0</v>
      </c>
      <c r="J240" s="13">
        <f>COUNTIF(J239,"1")*5</f>
        <v>0</v>
      </c>
    </row>
    <row r="241" spans="1:10" x14ac:dyDescent="0.35">
      <c r="A241" s="29" t="s">
        <v>40</v>
      </c>
      <c r="B241" s="29"/>
      <c r="C241" s="29"/>
      <c r="D241" s="29"/>
      <c r="E241" s="43">
        <f>SUM(E237:J237,E240:J240)</f>
        <v>0</v>
      </c>
      <c r="F241" s="44"/>
      <c r="G241" s="44"/>
      <c r="H241" s="45" t="s">
        <v>41</v>
      </c>
      <c r="I241" s="45"/>
      <c r="J241" s="46"/>
    </row>
    <row r="242" spans="1:10" ht="45.95" customHeight="1" x14ac:dyDescent="0.35">
      <c r="A242" s="28" t="s">
        <v>77</v>
      </c>
      <c r="B242" s="29"/>
      <c r="C242" s="29"/>
      <c r="D242" s="29"/>
      <c r="E242" s="39">
        <f>E241*6.66</f>
        <v>0</v>
      </c>
      <c r="F242" s="40"/>
      <c r="G242" s="40"/>
      <c r="H242" s="41" t="s">
        <v>41</v>
      </c>
      <c r="I242" s="41"/>
      <c r="J242" s="42"/>
    </row>
    <row r="244" spans="1:10" ht="24.95" customHeight="1" x14ac:dyDescent="0.35">
      <c r="A244" s="36" t="s">
        <v>106</v>
      </c>
      <c r="B244" s="36"/>
      <c r="C244" s="36"/>
      <c r="D244" s="36"/>
      <c r="E244" s="36"/>
      <c r="F244" s="36"/>
      <c r="G244" s="36"/>
      <c r="H244" s="36"/>
      <c r="I244" s="36"/>
      <c r="J244" s="36"/>
    </row>
    <row r="245" spans="1:10" x14ac:dyDescent="0.35">
      <c r="A245" s="34" t="s">
        <v>71</v>
      </c>
      <c r="B245" s="35"/>
      <c r="C245" s="176"/>
      <c r="D245" s="176"/>
      <c r="E245" s="176"/>
      <c r="F245" s="176"/>
      <c r="G245" s="176"/>
      <c r="H245" s="176"/>
      <c r="I245" s="176"/>
      <c r="J245" s="176"/>
    </row>
    <row r="246" spans="1:10" x14ac:dyDescent="0.35">
      <c r="A246" s="4" t="s">
        <v>21</v>
      </c>
      <c r="B246" s="176"/>
      <c r="C246" s="176"/>
      <c r="D246" s="176"/>
      <c r="E246" s="176"/>
      <c r="F246" s="176"/>
      <c r="G246" s="176"/>
      <c r="H246" s="176"/>
      <c r="I246" s="176"/>
      <c r="J246" s="176"/>
    </row>
    <row r="247" spans="1:10" x14ac:dyDescent="0.35">
      <c r="A247" s="4" t="s">
        <v>8</v>
      </c>
      <c r="B247" s="176"/>
      <c r="C247" s="176"/>
      <c r="D247" s="176"/>
      <c r="E247" s="22" t="s">
        <v>9</v>
      </c>
      <c r="F247" s="22"/>
      <c r="G247" s="176"/>
      <c r="H247" s="176"/>
      <c r="I247" s="176"/>
      <c r="J247" s="176"/>
    </row>
    <row r="248" spans="1:10" x14ac:dyDescent="0.35">
      <c r="A248" s="4" t="s">
        <v>10</v>
      </c>
      <c r="B248" s="176"/>
      <c r="C248" s="176"/>
      <c r="D248" s="176"/>
      <c r="E248" s="22" t="s">
        <v>22</v>
      </c>
      <c r="F248" s="22"/>
      <c r="G248" s="176"/>
      <c r="H248" s="176"/>
      <c r="I248" s="176"/>
      <c r="J248" s="176"/>
    </row>
    <row r="249" spans="1:10" x14ac:dyDescent="0.35">
      <c r="A249" s="4" t="s">
        <v>4</v>
      </c>
      <c r="B249" s="176"/>
      <c r="C249" s="176"/>
      <c r="D249" s="176"/>
      <c r="E249" s="22" t="s">
        <v>23</v>
      </c>
      <c r="F249" s="22"/>
      <c r="G249" s="176"/>
      <c r="H249" s="176"/>
      <c r="I249" s="176"/>
      <c r="J249" s="176"/>
    </row>
    <row r="250" spans="1:10" x14ac:dyDescent="0.35">
      <c r="A250" s="34" t="s">
        <v>24</v>
      </c>
      <c r="B250" s="35"/>
      <c r="C250" s="176"/>
      <c r="D250" s="176"/>
      <c r="E250" s="176"/>
      <c r="F250" s="176"/>
      <c r="G250" s="176"/>
      <c r="H250" s="176"/>
      <c r="I250" s="176"/>
      <c r="J250" s="176"/>
    </row>
    <row r="251" spans="1:10" x14ac:dyDescent="0.35">
      <c r="A251" s="3" t="s">
        <v>2</v>
      </c>
      <c r="B251" s="176"/>
      <c r="C251" s="176"/>
      <c r="D251" s="176"/>
      <c r="E251" s="176"/>
      <c r="F251" s="176"/>
      <c r="G251" s="176"/>
      <c r="H251" s="176"/>
      <c r="I251" s="176"/>
      <c r="J251" s="176"/>
    </row>
    <row r="252" spans="1:10" x14ac:dyDescent="0.35">
      <c r="A252" s="3" t="s">
        <v>4</v>
      </c>
      <c r="B252" s="176"/>
      <c r="C252" s="176"/>
      <c r="D252" s="176"/>
      <c r="E252" s="26" t="s">
        <v>25</v>
      </c>
      <c r="F252" s="27"/>
      <c r="G252" s="176"/>
      <c r="H252" s="176"/>
      <c r="I252" s="176"/>
      <c r="J252" s="176"/>
    </row>
    <row r="253" spans="1:10" x14ac:dyDescent="0.35">
      <c r="A253" s="3" t="s">
        <v>26</v>
      </c>
      <c r="B253" s="177"/>
      <c r="C253" s="177"/>
      <c r="D253" s="177"/>
      <c r="E253" s="177"/>
      <c r="F253" s="177"/>
      <c r="G253" s="177"/>
      <c r="H253" s="177"/>
      <c r="I253" s="177"/>
      <c r="J253" s="177"/>
    </row>
    <row r="254" spans="1:10" x14ac:dyDescent="0.35">
      <c r="A254" s="2" t="s">
        <v>27</v>
      </c>
      <c r="B254" s="178"/>
      <c r="C254" s="176"/>
      <c r="D254" s="176"/>
      <c r="E254" s="176"/>
      <c r="F254" s="176"/>
      <c r="G254" s="176"/>
      <c r="H254" s="176"/>
      <c r="I254" s="176"/>
      <c r="J254" s="176"/>
    </row>
    <row r="255" spans="1:10" x14ac:dyDescent="0.35">
      <c r="A255" s="25" t="s">
        <v>90</v>
      </c>
      <c r="B255" s="25"/>
      <c r="C255" s="25"/>
      <c r="D255" s="25"/>
      <c r="E255" s="25"/>
      <c r="F255" s="25"/>
      <c r="G255" s="25"/>
      <c r="H255" s="25"/>
      <c r="I255" s="25"/>
      <c r="J255" s="25"/>
    </row>
    <row r="256" spans="1:10" x14ac:dyDescent="0.35">
      <c r="A256" s="37" t="s">
        <v>28</v>
      </c>
      <c r="B256" s="37"/>
      <c r="C256" s="37"/>
      <c r="D256" s="37"/>
      <c r="E256" s="38" t="s">
        <v>29</v>
      </c>
      <c r="F256" s="38"/>
      <c r="G256" s="38"/>
      <c r="H256" s="38"/>
      <c r="I256" s="38"/>
      <c r="J256" s="38"/>
    </row>
    <row r="257" spans="1:10" x14ac:dyDescent="0.35">
      <c r="A257" s="37"/>
      <c r="B257" s="37"/>
      <c r="C257" s="37"/>
      <c r="D257" s="37"/>
      <c r="E257" s="12">
        <v>0</v>
      </c>
      <c r="F257" s="12">
        <v>1</v>
      </c>
      <c r="G257" s="12">
        <v>2</v>
      </c>
      <c r="H257" s="12">
        <v>3</v>
      </c>
      <c r="I257" s="12">
        <v>4</v>
      </c>
      <c r="J257" s="12">
        <v>5</v>
      </c>
    </row>
    <row r="258" spans="1:10" x14ac:dyDescent="0.35">
      <c r="A258" s="47" t="s">
        <v>72</v>
      </c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35">
      <c r="A259" s="48" t="s">
        <v>73</v>
      </c>
      <c r="B259" s="48"/>
      <c r="C259" s="48"/>
      <c r="D259" s="48"/>
      <c r="E259" s="115"/>
      <c r="F259" s="115"/>
      <c r="G259" s="115"/>
      <c r="H259" s="115"/>
      <c r="I259" s="115"/>
      <c r="J259" s="115"/>
    </row>
    <row r="260" spans="1:10" ht="45.95" customHeight="1" x14ac:dyDescent="0.35">
      <c r="A260" s="24" t="s">
        <v>74</v>
      </c>
      <c r="B260" s="24"/>
      <c r="C260" s="24"/>
      <c r="D260" s="24"/>
      <c r="E260" s="115"/>
      <c r="F260" s="115"/>
      <c r="G260" s="115"/>
      <c r="H260" s="115"/>
      <c r="I260" s="115"/>
      <c r="J260" s="115"/>
    </row>
    <row r="261" spans="1:10" hidden="1" x14ac:dyDescent="0.35">
      <c r="A261" s="49" t="s">
        <v>41</v>
      </c>
      <c r="B261" s="50"/>
      <c r="C261" s="50"/>
      <c r="D261" s="51"/>
      <c r="E261" s="116">
        <f>COUNTIF(E259:E260,"1")*0</f>
        <v>0</v>
      </c>
      <c r="F261" s="116">
        <f>COUNTIF(F259:F260,"1")*1</f>
        <v>0</v>
      </c>
      <c r="G261" s="116">
        <f>COUNTIF(G259:G260,"1")*2</f>
        <v>0</v>
      </c>
      <c r="H261" s="116">
        <f>COUNTIF(H259:H260,"1")*3</f>
        <v>0</v>
      </c>
      <c r="I261" s="116">
        <f>COUNTIF(I259:I260,"1")*4</f>
        <v>0</v>
      </c>
      <c r="J261" s="116">
        <f>COUNTIF(J259:J260,"1")*5</f>
        <v>0</v>
      </c>
    </row>
    <row r="262" spans="1:10" x14ac:dyDescent="0.35">
      <c r="A262" s="47" t="s">
        <v>75</v>
      </c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35">
      <c r="A263" s="24" t="s">
        <v>76</v>
      </c>
      <c r="B263" s="24"/>
      <c r="C263" s="24"/>
      <c r="D263" s="24"/>
      <c r="E263" s="115"/>
      <c r="F263" s="115"/>
      <c r="G263" s="115"/>
      <c r="H263" s="115"/>
      <c r="I263" s="115"/>
      <c r="J263" s="115"/>
    </row>
    <row r="264" spans="1:10" hidden="1" x14ac:dyDescent="0.35">
      <c r="A264" s="30" t="s">
        <v>41</v>
      </c>
      <c r="B264" s="31"/>
      <c r="C264" s="31"/>
      <c r="D264" s="32"/>
      <c r="E264" s="13">
        <f>COUNTIF(E263,"1")*0</f>
        <v>0</v>
      </c>
      <c r="F264" s="13">
        <f>COUNTIF(F263,"1")*1</f>
        <v>0</v>
      </c>
      <c r="G264" s="13">
        <f>COUNTIF(G263,"1")*2</f>
        <v>0</v>
      </c>
      <c r="H264" s="13">
        <f>COUNTIF(H263,"1")*3</f>
        <v>0</v>
      </c>
      <c r="I264" s="13">
        <f>COUNTIF(I263,"1")*4</f>
        <v>0</v>
      </c>
      <c r="J264" s="13">
        <f>COUNTIF(J263,"1")*5</f>
        <v>0</v>
      </c>
    </row>
    <row r="265" spans="1:10" x14ac:dyDescent="0.35">
      <c r="A265" s="29" t="s">
        <v>40</v>
      </c>
      <c r="B265" s="29"/>
      <c r="C265" s="29"/>
      <c r="D265" s="29"/>
      <c r="E265" s="43">
        <f>SUM(E261:J261,E264:J264)</f>
        <v>0</v>
      </c>
      <c r="F265" s="44"/>
      <c r="G265" s="44"/>
      <c r="H265" s="45" t="s">
        <v>41</v>
      </c>
      <c r="I265" s="45"/>
      <c r="J265" s="46"/>
    </row>
    <row r="266" spans="1:10" ht="45.95" customHeight="1" x14ac:dyDescent="0.35">
      <c r="A266" s="28" t="s">
        <v>77</v>
      </c>
      <c r="B266" s="29"/>
      <c r="C266" s="29"/>
      <c r="D266" s="29"/>
      <c r="E266" s="39">
        <f>E265*6.66</f>
        <v>0</v>
      </c>
      <c r="F266" s="40"/>
      <c r="G266" s="40"/>
      <c r="H266" s="41" t="s">
        <v>41</v>
      </c>
      <c r="I266" s="41"/>
      <c r="J266" s="42"/>
    </row>
    <row r="268" spans="1:10" ht="24.95" customHeight="1" x14ac:dyDescent="0.35">
      <c r="A268" s="36" t="s">
        <v>107</v>
      </c>
      <c r="B268" s="36"/>
      <c r="C268" s="36"/>
      <c r="D268" s="36"/>
      <c r="E268" s="36"/>
      <c r="F268" s="36"/>
      <c r="G268" s="36"/>
      <c r="H268" s="36"/>
      <c r="I268" s="36"/>
      <c r="J268" s="36"/>
    </row>
    <row r="269" spans="1:10" x14ac:dyDescent="0.35">
      <c r="A269" s="34" t="s">
        <v>71</v>
      </c>
      <c r="B269" s="35"/>
      <c r="C269" s="176"/>
      <c r="D269" s="176"/>
      <c r="E269" s="176"/>
      <c r="F269" s="176"/>
      <c r="G269" s="176"/>
      <c r="H269" s="176"/>
      <c r="I269" s="176"/>
      <c r="J269" s="176"/>
    </row>
    <row r="270" spans="1:10" x14ac:dyDescent="0.35">
      <c r="A270" s="4" t="s">
        <v>21</v>
      </c>
      <c r="B270" s="176"/>
      <c r="C270" s="176"/>
      <c r="D270" s="176"/>
      <c r="E270" s="176"/>
      <c r="F270" s="176"/>
      <c r="G270" s="176"/>
      <c r="H270" s="176"/>
      <c r="I270" s="176"/>
      <c r="J270" s="176"/>
    </row>
    <row r="271" spans="1:10" x14ac:dyDescent="0.35">
      <c r="A271" s="4" t="s">
        <v>8</v>
      </c>
      <c r="B271" s="176"/>
      <c r="C271" s="176"/>
      <c r="D271" s="176"/>
      <c r="E271" s="22" t="s">
        <v>9</v>
      </c>
      <c r="F271" s="22"/>
      <c r="G271" s="176"/>
      <c r="H271" s="176"/>
      <c r="I271" s="176"/>
      <c r="J271" s="176"/>
    </row>
    <row r="272" spans="1:10" x14ac:dyDescent="0.35">
      <c r="A272" s="4" t="s">
        <v>10</v>
      </c>
      <c r="B272" s="176"/>
      <c r="C272" s="176"/>
      <c r="D272" s="176"/>
      <c r="E272" s="22" t="s">
        <v>22</v>
      </c>
      <c r="F272" s="22"/>
      <c r="G272" s="176"/>
      <c r="H272" s="176"/>
      <c r="I272" s="176"/>
      <c r="J272" s="176"/>
    </row>
    <row r="273" spans="1:10" x14ac:dyDescent="0.35">
      <c r="A273" s="4" t="s">
        <v>4</v>
      </c>
      <c r="B273" s="176"/>
      <c r="C273" s="176"/>
      <c r="D273" s="176"/>
      <c r="E273" s="22" t="s">
        <v>23</v>
      </c>
      <c r="F273" s="22"/>
      <c r="G273" s="176"/>
      <c r="H273" s="176"/>
      <c r="I273" s="176"/>
      <c r="J273" s="176"/>
    </row>
    <row r="274" spans="1:10" x14ac:dyDescent="0.35">
      <c r="A274" s="34" t="s">
        <v>24</v>
      </c>
      <c r="B274" s="35"/>
      <c r="C274" s="176"/>
      <c r="D274" s="176"/>
      <c r="E274" s="176"/>
      <c r="F274" s="176"/>
      <c r="G274" s="176"/>
      <c r="H274" s="176"/>
      <c r="I274" s="176"/>
      <c r="J274" s="176"/>
    </row>
    <row r="275" spans="1:10" x14ac:dyDescent="0.35">
      <c r="A275" s="3" t="s">
        <v>2</v>
      </c>
      <c r="B275" s="176"/>
      <c r="C275" s="176"/>
      <c r="D275" s="176"/>
      <c r="E275" s="176"/>
      <c r="F275" s="176"/>
      <c r="G275" s="176"/>
      <c r="H275" s="176"/>
      <c r="I275" s="176"/>
      <c r="J275" s="176"/>
    </row>
    <row r="276" spans="1:10" x14ac:dyDescent="0.35">
      <c r="A276" s="3" t="s">
        <v>4</v>
      </c>
      <c r="B276" s="176"/>
      <c r="C276" s="176"/>
      <c r="D276" s="176"/>
      <c r="E276" s="26" t="s">
        <v>25</v>
      </c>
      <c r="F276" s="27"/>
      <c r="G276" s="176"/>
      <c r="H276" s="176"/>
      <c r="I276" s="176"/>
      <c r="J276" s="176"/>
    </row>
    <row r="277" spans="1:10" x14ac:dyDescent="0.35">
      <c r="A277" s="3" t="s">
        <v>26</v>
      </c>
      <c r="B277" s="177"/>
      <c r="C277" s="177"/>
      <c r="D277" s="177"/>
      <c r="E277" s="177"/>
      <c r="F277" s="177"/>
      <c r="G277" s="177"/>
      <c r="H277" s="177"/>
      <c r="I277" s="177"/>
      <c r="J277" s="177"/>
    </row>
    <row r="278" spans="1:10" x14ac:dyDescent="0.35">
      <c r="A278" s="2" t="s">
        <v>27</v>
      </c>
      <c r="B278" s="178"/>
      <c r="C278" s="176"/>
      <c r="D278" s="176"/>
      <c r="E278" s="176"/>
      <c r="F278" s="176"/>
      <c r="G278" s="176"/>
      <c r="H278" s="176"/>
      <c r="I278" s="176"/>
      <c r="J278" s="176"/>
    </row>
    <row r="279" spans="1:10" x14ac:dyDescent="0.35">
      <c r="A279" s="25" t="s">
        <v>90</v>
      </c>
      <c r="B279" s="25"/>
      <c r="C279" s="25"/>
      <c r="D279" s="25"/>
      <c r="E279" s="25"/>
      <c r="F279" s="25"/>
      <c r="G279" s="25"/>
      <c r="H279" s="25"/>
      <c r="I279" s="25"/>
      <c r="J279" s="25"/>
    </row>
    <row r="280" spans="1:10" x14ac:dyDescent="0.35">
      <c r="A280" s="37" t="s">
        <v>28</v>
      </c>
      <c r="B280" s="37"/>
      <c r="C280" s="37"/>
      <c r="D280" s="37"/>
      <c r="E280" s="38" t="s">
        <v>29</v>
      </c>
      <c r="F280" s="38"/>
      <c r="G280" s="38"/>
      <c r="H280" s="38"/>
      <c r="I280" s="38"/>
      <c r="J280" s="38"/>
    </row>
    <row r="281" spans="1:10" x14ac:dyDescent="0.35">
      <c r="A281" s="37"/>
      <c r="B281" s="37"/>
      <c r="C281" s="37"/>
      <c r="D281" s="37"/>
      <c r="E281" s="12">
        <v>0</v>
      </c>
      <c r="F281" s="12">
        <v>1</v>
      </c>
      <c r="G281" s="12">
        <v>2</v>
      </c>
      <c r="H281" s="12">
        <v>3</v>
      </c>
      <c r="I281" s="12">
        <v>4</v>
      </c>
      <c r="J281" s="12">
        <v>5</v>
      </c>
    </row>
    <row r="282" spans="1:10" x14ac:dyDescent="0.35">
      <c r="A282" s="47" t="s">
        <v>72</v>
      </c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35">
      <c r="A283" s="48" t="s">
        <v>73</v>
      </c>
      <c r="B283" s="48"/>
      <c r="C283" s="48"/>
      <c r="D283" s="48"/>
      <c r="E283" s="115"/>
      <c r="F283" s="115"/>
      <c r="G283" s="115"/>
      <c r="H283" s="115"/>
      <c r="I283" s="115"/>
      <c r="J283" s="115"/>
    </row>
    <row r="284" spans="1:10" ht="45.95" customHeight="1" x14ac:dyDescent="0.35">
      <c r="A284" s="24" t="s">
        <v>74</v>
      </c>
      <c r="B284" s="24"/>
      <c r="C284" s="24"/>
      <c r="D284" s="24"/>
      <c r="E284" s="115"/>
      <c r="F284" s="115"/>
      <c r="G284" s="115"/>
      <c r="H284" s="115"/>
      <c r="I284" s="115"/>
      <c r="J284" s="115"/>
    </row>
    <row r="285" spans="1:10" hidden="1" x14ac:dyDescent="0.35">
      <c r="A285" s="49" t="s">
        <v>41</v>
      </c>
      <c r="B285" s="50"/>
      <c r="C285" s="50"/>
      <c r="D285" s="51"/>
      <c r="E285" s="116">
        <f>COUNTIF(E283:E284,"1")*0</f>
        <v>0</v>
      </c>
      <c r="F285" s="116">
        <f>COUNTIF(F283:F284,"1")*1</f>
        <v>0</v>
      </c>
      <c r="G285" s="116">
        <f>COUNTIF(G283:G284,"1")*2</f>
        <v>0</v>
      </c>
      <c r="H285" s="116">
        <f>COUNTIF(H283:H284,"1")*3</f>
        <v>0</v>
      </c>
      <c r="I285" s="116">
        <f>COUNTIF(I283:I284,"1")*4</f>
        <v>0</v>
      </c>
      <c r="J285" s="116">
        <f>COUNTIF(J283:J284,"1")*5</f>
        <v>0</v>
      </c>
    </row>
    <row r="286" spans="1:10" x14ac:dyDescent="0.35">
      <c r="A286" s="47" t="s">
        <v>75</v>
      </c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35">
      <c r="A287" s="24" t="s">
        <v>76</v>
      </c>
      <c r="B287" s="24"/>
      <c r="C287" s="24"/>
      <c r="D287" s="24"/>
      <c r="E287" s="115"/>
      <c r="F287" s="115"/>
      <c r="G287" s="115"/>
      <c r="H287" s="115"/>
      <c r="I287" s="115"/>
      <c r="J287" s="115"/>
    </row>
    <row r="288" spans="1:10" hidden="1" x14ac:dyDescent="0.35">
      <c r="A288" s="30" t="s">
        <v>41</v>
      </c>
      <c r="B288" s="31"/>
      <c r="C288" s="31"/>
      <c r="D288" s="32"/>
      <c r="E288" s="13">
        <f>COUNTIF(E287,"1")*0</f>
        <v>0</v>
      </c>
      <c r="F288" s="13">
        <f>COUNTIF(F287,"1")*1</f>
        <v>0</v>
      </c>
      <c r="G288" s="13">
        <f>COUNTIF(G287,"1")*2</f>
        <v>0</v>
      </c>
      <c r="H288" s="13">
        <f>COUNTIF(H287,"1")*3</f>
        <v>0</v>
      </c>
      <c r="I288" s="13">
        <f>COUNTIF(I287,"1")*4</f>
        <v>0</v>
      </c>
      <c r="J288" s="13">
        <f>COUNTIF(J287,"1")*5</f>
        <v>0</v>
      </c>
    </row>
    <row r="289" spans="1:10" x14ac:dyDescent="0.35">
      <c r="A289" s="29" t="s">
        <v>40</v>
      </c>
      <c r="B289" s="29"/>
      <c r="C289" s="29"/>
      <c r="D289" s="29"/>
      <c r="E289" s="43">
        <f>SUM(E285:J285,E288:J288)</f>
        <v>0</v>
      </c>
      <c r="F289" s="44"/>
      <c r="G289" s="44"/>
      <c r="H289" s="45" t="s">
        <v>41</v>
      </c>
      <c r="I289" s="45"/>
      <c r="J289" s="46"/>
    </row>
    <row r="290" spans="1:10" ht="45.95" customHeight="1" x14ac:dyDescent="0.35">
      <c r="A290" s="28" t="s">
        <v>77</v>
      </c>
      <c r="B290" s="29"/>
      <c r="C290" s="29"/>
      <c r="D290" s="29"/>
      <c r="E290" s="39">
        <f>E289*6.66</f>
        <v>0</v>
      </c>
      <c r="F290" s="40"/>
      <c r="G290" s="40"/>
      <c r="H290" s="41" t="s">
        <v>41</v>
      </c>
      <c r="I290" s="41"/>
      <c r="J290" s="42"/>
    </row>
    <row r="292" spans="1:10" ht="24.95" customHeight="1" x14ac:dyDescent="0.35">
      <c r="A292" s="36" t="s">
        <v>108</v>
      </c>
      <c r="B292" s="36"/>
      <c r="C292" s="36"/>
      <c r="D292" s="36"/>
      <c r="E292" s="36"/>
      <c r="F292" s="36"/>
      <c r="G292" s="36"/>
      <c r="H292" s="36"/>
      <c r="I292" s="36"/>
      <c r="J292" s="36"/>
    </row>
    <row r="293" spans="1:10" x14ac:dyDescent="0.35">
      <c r="A293" s="34" t="s">
        <v>71</v>
      </c>
      <c r="B293" s="35"/>
      <c r="C293" s="176"/>
      <c r="D293" s="176"/>
      <c r="E293" s="176"/>
      <c r="F293" s="176"/>
      <c r="G293" s="176"/>
      <c r="H293" s="176"/>
      <c r="I293" s="176"/>
      <c r="J293" s="176"/>
    </row>
    <row r="294" spans="1:10" x14ac:dyDescent="0.35">
      <c r="A294" s="4" t="s">
        <v>21</v>
      </c>
      <c r="B294" s="176"/>
      <c r="C294" s="176"/>
      <c r="D294" s="176"/>
      <c r="E294" s="176"/>
      <c r="F294" s="176"/>
      <c r="G294" s="176"/>
      <c r="H294" s="176"/>
      <c r="I294" s="176"/>
      <c r="J294" s="176"/>
    </row>
    <row r="295" spans="1:10" x14ac:dyDescent="0.35">
      <c r="A295" s="4" t="s">
        <v>8</v>
      </c>
      <c r="B295" s="176"/>
      <c r="C295" s="176"/>
      <c r="D295" s="176"/>
      <c r="E295" s="22" t="s">
        <v>9</v>
      </c>
      <c r="F295" s="22"/>
      <c r="G295" s="176"/>
      <c r="H295" s="176"/>
      <c r="I295" s="176"/>
      <c r="J295" s="176"/>
    </row>
    <row r="296" spans="1:10" x14ac:dyDescent="0.35">
      <c r="A296" s="4" t="s">
        <v>10</v>
      </c>
      <c r="B296" s="176"/>
      <c r="C296" s="176"/>
      <c r="D296" s="176"/>
      <c r="E296" s="22" t="s">
        <v>22</v>
      </c>
      <c r="F296" s="22"/>
      <c r="G296" s="176"/>
      <c r="H296" s="176"/>
      <c r="I296" s="176"/>
      <c r="J296" s="176"/>
    </row>
    <row r="297" spans="1:10" x14ac:dyDescent="0.35">
      <c r="A297" s="4" t="s">
        <v>4</v>
      </c>
      <c r="B297" s="176"/>
      <c r="C297" s="176"/>
      <c r="D297" s="176"/>
      <c r="E297" s="22" t="s">
        <v>23</v>
      </c>
      <c r="F297" s="22"/>
      <c r="G297" s="176"/>
      <c r="H297" s="176"/>
      <c r="I297" s="176"/>
      <c r="J297" s="176"/>
    </row>
    <row r="298" spans="1:10" x14ac:dyDescent="0.35">
      <c r="A298" s="34" t="s">
        <v>24</v>
      </c>
      <c r="B298" s="35"/>
      <c r="C298" s="176"/>
      <c r="D298" s="176"/>
      <c r="E298" s="176"/>
      <c r="F298" s="176"/>
      <c r="G298" s="176"/>
      <c r="H298" s="176"/>
      <c r="I298" s="176"/>
      <c r="J298" s="176"/>
    </row>
    <row r="299" spans="1:10" x14ac:dyDescent="0.35">
      <c r="A299" s="3" t="s">
        <v>2</v>
      </c>
      <c r="B299" s="176"/>
      <c r="C299" s="176"/>
      <c r="D299" s="176"/>
      <c r="E299" s="176"/>
      <c r="F299" s="176"/>
      <c r="G299" s="176"/>
      <c r="H299" s="176"/>
      <c r="I299" s="176"/>
      <c r="J299" s="176"/>
    </row>
    <row r="300" spans="1:10" x14ac:dyDescent="0.35">
      <c r="A300" s="3" t="s">
        <v>4</v>
      </c>
      <c r="B300" s="176"/>
      <c r="C300" s="176"/>
      <c r="D300" s="176"/>
      <c r="E300" s="26" t="s">
        <v>25</v>
      </c>
      <c r="F300" s="27"/>
      <c r="G300" s="176"/>
      <c r="H300" s="176"/>
      <c r="I300" s="176"/>
      <c r="J300" s="176"/>
    </row>
    <row r="301" spans="1:10" x14ac:dyDescent="0.35">
      <c r="A301" s="3" t="s">
        <v>26</v>
      </c>
      <c r="B301" s="177"/>
      <c r="C301" s="177"/>
      <c r="D301" s="177"/>
      <c r="E301" s="177"/>
      <c r="F301" s="177"/>
      <c r="G301" s="177"/>
      <c r="H301" s="177"/>
      <c r="I301" s="177"/>
      <c r="J301" s="177"/>
    </row>
    <row r="302" spans="1:10" x14ac:dyDescent="0.35">
      <c r="A302" s="2" t="s">
        <v>27</v>
      </c>
      <c r="B302" s="178"/>
      <c r="C302" s="176"/>
      <c r="D302" s="176"/>
      <c r="E302" s="176"/>
      <c r="F302" s="176"/>
      <c r="G302" s="176"/>
      <c r="H302" s="176"/>
      <c r="I302" s="176"/>
      <c r="J302" s="176"/>
    </row>
    <row r="303" spans="1:10" x14ac:dyDescent="0.35">
      <c r="A303" s="25" t="s">
        <v>90</v>
      </c>
      <c r="B303" s="25"/>
      <c r="C303" s="25"/>
      <c r="D303" s="25"/>
      <c r="E303" s="25"/>
      <c r="F303" s="25"/>
      <c r="G303" s="25"/>
      <c r="H303" s="25"/>
      <c r="I303" s="25"/>
      <c r="J303" s="25"/>
    </row>
    <row r="304" spans="1:10" x14ac:dyDescent="0.35">
      <c r="A304" s="37" t="s">
        <v>28</v>
      </c>
      <c r="B304" s="37"/>
      <c r="C304" s="37"/>
      <c r="D304" s="37"/>
      <c r="E304" s="38" t="s">
        <v>29</v>
      </c>
      <c r="F304" s="38"/>
      <c r="G304" s="38"/>
      <c r="H304" s="38"/>
      <c r="I304" s="38"/>
      <c r="J304" s="38"/>
    </row>
    <row r="305" spans="1:10" x14ac:dyDescent="0.35">
      <c r="A305" s="37"/>
      <c r="B305" s="37"/>
      <c r="C305" s="37"/>
      <c r="D305" s="37"/>
      <c r="E305" s="12">
        <v>0</v>
      </c>
      <c r="F305" s="12">
        <v>1</v>
      </c>
      <c r="G305" s="12">
        <v>2</v>
      </c>
      <c r="H305" s="12">
        <v>3</v>
      </c>
      <c r="I305" s="12">
        <v>4</v>
      </c>
      <c r="J305" s="12">
        <v>5</v>
      </c>
    </row>
    <row r="306" spans="1:10" x14ac:dyDescent="0.35">
      <c r="A306" s="47" t="s">
        <v>72</v>
      </c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35">
      <c r="A307" s="48" t="s">
        <v>73</v>
      </c>
      <c r="B307" s="48"/>
      <c r="C307" s="48"/>
      <c r="D307" s="48"/>
      <c r="E307" s="115"/>
      <c r="F307" s="115"/>
      <c r="G307" s="115"/>
      <c r="H307" s="115"/>
      <c r="I307" s="115"/>
      <c r="J307" s="115"/>
    </row>
    <row r="308" spans="1:10" ht="45.95" customHeight="1" x14ac:dyDescent="0.35">
      <c r="A308" s="24" t="s">
        <v>74</v>
      </c>
      <c r="B308" s="24"/>
      <c r="C308" s="24"/>
      <c r="D308" s="24"/>
      <c r="E308" s="115"/>
      <c r="F308" s="115"/>
      <c r="G308" s="115"/>
      <c r="H308" s="115"/>
      <c r="I308" s="115"/>
      <c r="J308" s="115"/>
    </row>
    <row r="309" spans="1:10" hidden="1" x14ac:dyDescent="0.35">
      <c r="A309" s="49" t="s">
        <v>41</v>
      </c>
      <c r="B309" s="50"/>
      <c r="C309" s="50"/>
      <c r="D309" s="51"/>
      <c r="E309" s="116">
        <f>COUNTIF(E307:E308,"1")*0</f>
        <v>0</v>
      </c>
      <c r="F309" s="116">
        <f>COUNTIF(F307:F308,"1")*1</f>
        <v>0</v>
      </c>
      <c r="G309" s="116">
        <f>COUNTIF(G307:G308,"1")*2</f>
        <v>0</v>
      </c>
      <c r="H309" s="116">
        <f>COUNTIF(H307:H308,"1")*3</f>
        <v>0</v>
      </c>
      <c r="I309" s="116">
        <f>COUNTIF(I307:I308,"1")*4</f>
        <v>0</v>
      </c>
      <c r="J309" s="116">
        <f>COUNTIF(J307:J308,"1")*5</f>
        <v>0</v>
      </c>
    </row>
    <row r="310" spans="1:10" x14ac:dyDescent="0.35">
      <c r="A310" s="47" t="s">
        <v>75</v>
      </c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35">
      <c r="A311" s="24" t="s">
        <v>76</v>
      </c>
      <c r="B311" s="24"/>
      <c r="C311" s="24"/>
      <c r="D311" s="24"/>
      <c r="E311" s="115"/>
      <c r="F311" s="115"/>
      <c r="G311" s="115"/>
      <c r="H311" s="115"/>
      <c r="I311" s="115"/>
      <c r="J311" s="115"/>
    </row>
    <row r="312" spans="1:10" hidden="1" x14ac:dyDescent="0.35">
      <c r="A312" s="30" t="s">
        <v>41</v>
      </c>
      <c r="B312" s="31"/>
      <c r="C312" s="31"/>
      <c r="D312" s="32"/>
      <c r="E312" s="13">
        <f>COUNTIF(E311,"1")*0</f>
        <v>0</v>
      </c>
      <c r="F312" s="13">
        <f>COUNTIF(F311,"1")*1</f>
        <v>0</v>
      </c>
      <c r="G312" s="13">
        <f>COUNTIF(G311,"1")*2</f>
        <v>0</v>
      </c>
      <c r="H312" s="13">
        <f>COUNTIF(H311,"1")*3</f>
        <v>0</v>
      </c>
      <c r="I312" s="13">
        <f>COUNTIF(I311,"1")*4</f>
        <v>0</v>
      </c>
      <c r="J312" s="13">
        <f>COUNTIF(J311,"1")*5</f>
        <v>0</v>
      </c>
    </row>
    <row r="313" spans="1:10" x14ac:dyDescent="0.35">
      <c r="A313" s="29" t="s">
        <v>40</v>
      </c>
      <c r="B313" s="29"/>
      <c r="C313" s="29"/>
      <c r="D313" s="29"/>
      <c r="E313" s="43">
        <f>SUM(E309:J309,E312:J312)</f>
        <v>0</v>
      </c>
      <c r="F313" s="44"/>
      <c r="G313" s="44"/>
      <c r="H313" s="45" t="s">
        <v>41</v>
      </c>
      <c r="I313" s="45"/>
      <c r="J313" s="46"/>
    </row>
    <row r="314" spans="1:10" ht="45.95" customHeight="1" x14ac:dyDescent="0.35">
      <c r="A314" s="28" t="s">
        <v>77</v>
      </c>
      <c r="B314" s="29"/>
      <c r="C314" s="29"/>
      <c r="D314" s="29"/>
      <c r="E314" s="39">
        <f>E313*6.66</f>
        <v>0</v>
      </c>
      <c r="F314" s="40"/>
      <c r="G314" s="40"/>
      <c r="H314" s="41" t="s">
        <v>41</v>
      </c>
      <c r="I314" s="41"/>
      <c r="J314" s="42"/>
    </row>
    <row r="316" spans="1:10" ht="24.95" customHeight="1" x14ac:dyDescent="0.35">
      <c r="A316" s="36" t="s">
        <v>109</v>
      </c>
      <c r="B316" s="36"/>
      <c r="C316" s="36"/>
      <c r="D316" s="36"/>
      <c r="E316" s="36"/>
      <c r="F316" s="36"/>
      <c r="G316" s="36"/>
      <c r="H316" s="36"/>
      <c r="I316" s="36"/>
      <c r="J316" s="36"/>
    </row>
    <row r="317" spans="1:10" x14ac:dyDescent="0.35">
      <c r="A317" s="34" t="s">
        <v>71</v>
      </c>
      <c r="B317" s="35"/>
      <c r="C317" s="176"/>
      <c r="D317" s="176"/>
      <c r="E317" s="176"/>
      <c r="F317" s="176"/>
      <c r="G317" s="176"/>
      <c r="H317" s="176"/>
      <c r="I317" s="176"/>
      <c r="J317" s="176"/>
    </row>
    <row r="318" spans="1:10" x14ac:dyDescent="0.35">
      <c r="A318" s="4" t="s">
        <v>21</v>
      </c>
      <c r="B318" s="176"/>
      <c r="C318" s="176"/>
      <c r="D318" s="176"/>
      <c r="E318" s="176"/>
      <c r="F318" s="176"/>
      <c r="G318" s="176"/>
      <c r="H318" s="176"/>
      <c r="I318" s="176"/>
      <c r="J318" s="176"/>
    </row>
    <row r="319" spans="1:10" x14ac:dyDescent="0.35">
      <c r="A319" s="4" t="s">
        <v>8</v>
      </c>
      <c r="B319" s="176"/>
      <c r="C319" s="176"/>
      <c r="D319" s="176"/>
      <c r="E319" s="22" t="s">
        <v>9</v>
      </c>
      <c r="F319" s="22"/>
      <c r="G319" s="176"/>
      <c r="H319" s="176"/>
      <c r="I319" s="176"/>
      <c r="J319" s="176"/>
    </row>
    <row r="320" spans="1:10" x14ac:dyDescent="0.35">
      <c r="A320" s="4" t="s">
        <v>10</v>
      </c>
      <c r="B320" s="176"/>
      <c r="C320" s="176"/>
      <c r="D320" s="176"/>
      <c r="E320" s="22" t="s">
        <v>22</v>
      </c>
      <c r="F320" s="22"/>
      <c r="G320" s="176"/>
      <c r="H320" s="176"/>
      <c r="I320" s="176"/>
      <c r="J320" s="176"/>
    </row>
    <row r="321" spans="1:10" x14ac:dyDescent="0.35">
      <c r="A321" s="4" t="s">
        <v>4</v>
      </c>
      <c r="B321" s="176"/>
      <c r="C321" s="176"/>
      <c r="D321" s="176"/>
      <c r="E321" s="22" t="s">
        <v>23</v>
      </c>
      <c r="F321" s="22"/>
      <c r="G321" s="176"/>
      <c r="H321" s="176"/>
      <c r="I321" s="176"/>
      <c r="J321" s="176"/>
    </row>
    <row r="322" spans="1:10" x14ac:dyDescent="0.35">
      <c r="A322" s="34" t="s">
        <v>24</v>
      </c>
      <c r="B322" s="35"/>
      <c r="C322" s="176"/>
      <c r="D322" s="176"/>
      <c r="E322" s="176"/>
      <c r="F322" s="176"/>
      <c r="G322" s="176"/>
      <c r="H322" s="176"/>
      <c r="I322" s="176"/>
      <c r="J322" s="176"/>
    </row>
    <row r="323" spans="1:10" x14ac:dyDescent="0.35">
      <c r="A323" s="3" t="s">
        <v>2</v>
      </c>
      <c r="B323" s="176"/>
      <c r="C323" s="176"/>
      <c r="D323" s="176"/>
      <c r="E323" s="176"/>
      <c r="F323" s="176"/>
      <c r="G323" s="176"/>
      <c r="H323" s="176"/>
      <c r="I323" s="176"/>
      <c r="J323" s="176"/>
    </row>
    <row r="324" spans="1:10" x14ac:dyDescent="0.35">
      <c r="A324" s="3" t="s">
        <v>4</v>
      </c>
      <c r="B324" s="176"/>
      <c r="C324" s="176"/>
      <c r="D324" s="176"/>
      <c r="E324" s="26" t="s">
        <v>25</v>
      </c>
      <c r="F324" s="27"/>
      <c r="G324" s="176"/>
      <c r="H324" s="176"/>
      <c r="I324" s="176"/>
      <c r="J324" s="176"/>
    </row>
    <row r="325" spans="1:10" x14ac:dyDescent="0.35">
      <c r="A325" s="3" t="s">
        <v>26</v>
      </c>
      <c r="B325" s="177"/>
      <c r="C325" s="177"/>
      <c r="D325" s="177"/>
      <c r="E325" s="177"/>
      <c r="F325" s="177"/>
      <c r="G325" s="177"/>
      <c r="H325" s="177"/>
      <c r="I325" s="177"/>
      <c r="J325" s="177"/>
    </row>
    <row r="326" spans="1:10" x14ac:dyDescent="0.35">
      <c r="A326" s="2" t="s">
        <v>27</v>
      </c>
      <c r="B326" s="178"/>
      <c r="C326" s="176"/>
      <c r="D326" s="176"/>
      <c r="E326" s="176"/>
      <c r="F326" s="176"/>
      <c r="G326" s="176"/>
      <c r="H326" s="176"/>
      <c r="I326" s="176"/>
      <c r="J326" s="176"/>
    </row>
    <row r="327" spans="1:10" x14ac:dyDescent="0.35">
      <c r="A327" s="25" t="s">
        <v>90</v>
      </c>
      <c r="B327" s="25"/>
      <c r="C327" s="25"/>
      <c r="D327" s="25"/>
      <c r="E327" s="25"/>
      <c r="F327" s="25"/>
      <c r="G327" s="25"/>
      <c r="H327" s="25"/>
      <c r="I327" s="25"/>
      <c r="J327" s="25"/>
    </row>
    <row r="328" spans="1:10" x14ac:dyDescent="0.35">
      <c r="A328" s="37" t="s">
        <v>28</v>
      </c>
      <c r="B328" s="37"/>
      <c r="C328" s="37"/>
      <c r="D328" s="37"/>
      <c r="E328" s="38" t="s">
        <v>29</v>
      </c>
      <c r="F328" s="38"/>
      <c r="G328" s="38"/>
      <c r="H328" s="38"/>
      <c r="I328" s="38"/>
      <c r="J328" s="38"/>
    </row>
    <row r="329" spans="1:10" x14ac:dyDescent="0.35">
      <c r="A329" s="37"/>
      <c r="B329" s="37"/>
      <c r="C329" s="37"/>
      <c r="D329" s="37"/>
      <c r="E329" s="12">
        <v>0</v>
      </c>
      <c r="F329" s="12">
        <v>1</v>
      </c>
      <c r="G329" s="12">
        <v>2</v>
      </c>
      <c r="H329" s="12">
        <v>3</v>
      </c>
      <c r="I329" s="12">
        <v>4</v>
      </c>
      <c r="J329" s="12">
        <v>5</v>
      </c>
    </row>
    <row r="330" spans="1:10" x14ac:dyDescent="0.35">
      <c r="A330" s="47" t="s">
        <v>72</v>
      </c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35">
      <c r="A331" s="48" t="s">
        <v>73</v>
      </c>
      <c r="B331" s="48"/>
      <c r="C331" s="48"/>
      <c r="D331" s="48"/>
      <c r="E331" s="115"/>
      <c r="F331" s="115"/>
      <c r="G331" s="115"/>
      <c r="H331" s="115"/>
      <c r="I331" s="115"/>
      <c r="J331" s="115"/>
    </row>
    <row r="332" spans="1:10" ht="45.95" customHeight="1" x14ac:dyDescent="0.35">
      <c r="A332" s="24" t="s">
        <v>74</v>
      </c>
      <c r="B332" s="24"/>
      <c r="C332" s="24"/>
      <c r="D332" s="24"/>
      <c r="E332" s="115"/>
      <c r="F332" s="115"/>
      <c r="G332" s="115"/>
      <c r="H332" s="115"/>
      <c r="I332" s="115"/>
      <c r="J332" s="115"/>
    </row>
    <row r="333" spans="1:10" hidden="1" x14ac:dyDescent="0.35">
      <c r="A333" s="49" t="s">
        <v>41</v>
      </c>
      <c r="B333" s="50"/>
      <c r="C333" s="50"/>
      <c r="D333" s="51"/>
      <c r="E333" s="116">
        <f>COUNTIF(E331:E332,"1")*0</f>
        <v>0</v>
      </c>
      <c r="F333" s="116">
        <f>COUNTIF(F331:F332,"1")*1</f>
        <v>0</v>
      </c>
      <c r="G333" s="116">
        <f>COUNTIF(G331:G332,"1")*2</f>
        <v>0</v>
      </c>
      <c r="H333" s="116">
        <f>COUNTIF(H331:H332,"1")*3</f>
        <v>0</v>
      </c>
      <c r="I333" s="116">
        <f>COUNTIF(I331:I332,"1")*4</f>
        <v>0</v>
      </c>
      <c r="J333" s="116">
        <f>COUNTIF(J331:J332,"1")*5</f>
        <v>0</v>
      </c>
    </row>
    <row r="334" spans="1:10" x14ac:dyDescent="0.35">
      <c r="A334" s="47" t="s">
        <v>75</v>
      </c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35">
      <c r="A335" s="24" t="s">
        <v>76</v>
      </c>
      <c r="B335" s="24"/>
      <c r="C335" s="24"/>
      <c r="D335" s="24"/>
      <c r="E335" s="115"/>
      <c r="F335" s="115"/>
      <c r="G335" s="115"/>
      <c r="H335" s="115"/>
      <c r="I335" s="115"/>
      <c r="J335" s="115"/>
    </row>
    <row r="336" spans="1:10" hidden="1" x14ac:dyDescent="0.35">
      <c r="A336" s="30" t="s">
        <v>41</v>
      </c>
      <c r="B336" s="31"/>
      <c r="C336" s="31"/>
      <c r="D336" s="32"/>
      <c r="E336" s="13">
        <f>COUNTIF(E335,"1")*0</f>
        <v>0</v>
      </c>
      <c r="F336" s="13">
        <f>COUNTIF(F335,"1")*1</f>
        <v>0</v>
      </c>
      <c r="G336" s="13">
        <f>COUNTIF(G335,"1")*2</f>
        <v>0</v>
      </c>
      <c r="H336" s="13">
        <f>COUNTIF(H335,"1")*3</f>
        <v>0</v>
      </c>
      <c r="I336" s="13">
        <f>COUNTIF(I335,"1")*4</f>
        <v>0</v>
      </c>
      <c r="J336" s="13">
        <f>COUNTIF(J335,"1")*5</f>
        <v>0</v>
      </c>
    </row>
    <row r="337" spans="1:10" x14ac:dyDescent="0.35">
      <c r="A337" s="29" t="s">
        <v>40</v>
      </c>
      <c r="B337" s="29"/>
      <c r="C337" s="29"/>
      <c r="D337" s="29"/>
      <c r="E337" s="43">
        <f>SUM(E333:J333,E336:J336)</f>
        <v>0</v>
      </c>
      <c r="F337" s="44"/>
      <c r="G337" s="44"/>
      <c r="H337" s="45" t="s">
        <v>41</v>
      </c>
      <c r="I337" s="45"/>
      <c r="J337" s="46"/>
    </row>
    <row r="338" spans="1:10" ht="45.95" customHeight="1" x14ac:dyDescent="0.35">
      <c r="A338" s="28" t="s">
        <v>77</v>
      </c>
      <c r="B338" s="29"/>
      <c r="C338" s="29"/>
      <c r="D338" s="29"/>
      <c r="E338" s="39">
        <f>E337*6.66</f>
        <v>0</v>
      </c>
      <c r="F338" s="40"/>
      <c r="G338" s="40"/>
      <c r="H338" s="41" t="s">
        <v>41</v>
      </c>
      <c r="I338" s="41"/>
      <c r="J338" s="42"/>
    </row>
    <row r="340" spans="1:10" ht="24.95" customHeight="1" x14ac:dyDescent="0.35">
      <c r="A340" s="36" t="s">
        <v>110</v>
      </c>
      <c r="B340" s="36"/>
      <c r="C340" s="36"/>
      <c r="D340" s="36"/>
      <c r="E340" s="36"/>
      <c r="F340" s="36"/>
      <c r="G340" s="36"/>
      <c r="H340" s="36"/>
      <c r="I340" s="36"/>
      <c r="J340" s="36"/>
    </row>
    <row r="341" spans="1:10" x14ac:dyDescent="0.35">
      <c r="A341" s="34" t="s">
        <v>71</v>
      </c>
      <c r="B341" s="35"/>
      <c r="C341" s="176"/>
      <c r="D341" s="176"/>
      <c r="E341" s="176"/>
      <c r="F341" s="176"/>
      <c r="G341" s="176"/>
      <c r="H341" s="176"/>
      <c r="I341" s="176"/>
      <c r="J341" s="176"/>
    </row>
    <row r="342" spans="1:10" x14ac:dyDescent="0.35">
      <c r="A342" s="4" t="s">
        <v>21</v>
      </c>
      <c r="B342" s="176"/>
      <c r="C342" s="176"/>
      <c r="D342" s="176"/>
      <c r="E342" s="176"/>
      <c r="F342" s="176"/>
      <c r="G342" s="176"/>
      <c r="H342" s="176"/>
      <c r="I342" s="176"/>
      <c r="J342" s="176"/>
    </row>
    <row r="343" spans="1:10" x14ac:dyDescent="0.35">
      <c r="A343" s="4" t="s">
        <v>8</v>
      </c>
      <c r="B343" s="176"/>
      <c r="C343" s="176"/>
      <c r="D343" s="176"/>
      <c r="E343" s="22" t="s">
        <v>9</v>
      </c>
      <c r="F343" s="22"/>
      <c r="G343" s="176"/>
      <c r="H343" s="176"/>
      <c r="I343" s="176"/>
      <c r="J343" s="176"/>
    </row>
    <row r="344" spans="1:10" x14ac:dyDescent="0.35">
      <c r="A344" s="4" t="s">
        <v>10</v>
      </c>
      <c r="B344" s="176"/>
      <c r="C344" s="176"/>
      <c r="D344" s="176"/>
      <c r="E344" s="22" t="s">
        <v>22</v>
      </c>
      <c r="F344" s="22"/>
      <c r="G344" s="176"/>
      <c r="H344" s="176"/>
      <c r="I344" s="176"/>
      <c r="J344" s="176"/>
    </row>
    <row r="345" spans="1:10" x14ac:dyDescent="0.35">
      <c r="A345" s="4" t="s">
        <v>4</v>
      </c>
      <c r="B345" s="176"/>
      <c r="C345" s="176"/>
      <c r="D345" s="176"/>
      <c r="E345" s="22" t="s">
        <v>23</v>
      </c>
      <c r="F345" s="22"/>
      <c r="G345" s="176"/>
      <c r="H345" s="176"/>
      <c r="I345" s="176"/>
      <c r="J345" s="176"/>
    </row>
    <row r="346" spans="1:10" x14ac:dyDescent="0.35">
      <c r="A346" s="34" t="s">
        <v>24</v>
      </c>
      <c r="B346" s="35"/>
      <c r="C346" s="176"/>
      <c r="D346" s="176"/>
      <c r="E346" s="176"/>
      <c r="F346" s="176"/>
      <c r="G346" s="176"/>
      <c r="H346" s="176"/>
      <c r="I346" s="176"/>
      <c r="J346" s="176"/>
    </row>
    <row r="347" spans="1:10" x14ac:dyDescent="0.35">
      <c r="A347" s="3" t="s">
        <v>2</v>
      </c>
      <c r="B347" s="176"/>
      <c r="C347" s="176"/>
      <c r="D347" s="176"/>
      <c r="E347" s="176"/>
      <c r="F347" s="176"/>
      <c r="G347" s="176"/>
      <c r="H347" s="176"/>
      <c r="I347" s="176"/>
      <c r="J347" s="176"/>
    </row>
    <row r="348" spans="1:10" x14ac:dyDescent="0.35">
      <c r="A348" s="3" t="s">
        <v>4</v>
      </c>
      <c r="B348" s="176"/>
      <c r="C348" s="176"/>
      <c r="D348" s="176"/>
      <c r="E348" s="26" t="s">
        <v>25</v>
      </c>
      <c r="F348" s="27"/>
      <c r="G348" s="176"/>
      <c r="H348" s="176"/>
      <c r="I348" s="176"/>
      <c r="J348" s="176"/>
    </row>
    <row r="349" spans="1:10" x14ac:dyDescent="0.35">
      <c r="A349" s="3" t="s">
        <v>26</v>
      </c>
      <c r="B349" s="177"/>
      <c r="C349" s="177"/>
      <c r="D349" s="177"/>
      <c r="E349" s="177"/>
      <c r="F349" s="177"/>
      <c r="G349" s="177"/>
      <c r="H349" s="177"/>
      <c r="I349" s="177"/>
      <c r="J349" s="177"/>
    </row>
    <row r="350" spans="1:10" x14ac:dyDescent="0.35">
      <c r="A350" s="2" t="s">
        <v>27</v>
      </c>
      <c r="B350" s="178"/>
      <c r="C350" s="176"/>
      <c r="D350" s="176"/>
      <c r="E350" s="176"/>
      <c r="F350" s="176"/>
      <c r="G350" s="176"/>
      <c r="H350" s="176"/>
      <c r="I350" s="176"/>
      <c r="J350" s="176"/>
    </row>
    <row r="351" spans="1:10" x14ac:dyDescent="0.35">
      <c r="A351" s="25" t="s">
        <v>90</v>
      </c>
      <c r="B351" s="25"/>
      <c r="C351" s="25"/>
      <c r="D351" s="25"/>
      <c r="E351" s="25"/>
      <c r="F351" s="25"/>
      <c r="G351" s="25"/>
      <c r="H351" s="25"/>
      <c r="I351" s="25"/>
      <c r="J351" s="25"/>
    </row>
    <row r="352" spans="1:10" x14ac:dyDescent="0.35">
      <c r="A352" s="37" t="s">
        <v>28</v>
      </c>
      <c r="B352" s="37"/>
      <c r="C352" s="37"/>
      <c r="D352" s="37"/>
      <c r="E352" s="38" t="s">
        <v>29</v>
      </c>
      <c r="F352" s="38"/>
      <c r="G352" s="38"/>
      <c r="H352" s="38"/>
      <c r="I352" s="38"/>
      <c r="J352" s="38"/>
    </row>
    <row r="353" spans="1:10" x14ac:dyDescent="0.35">
      <c r="A353" s="37"/>
      <c r="B353" s="37"/>
      <c r="C353" s="37"/>
      <c r="D353" s="37"/>
      <c r="E353" s="12">
        <v>0</v>
      </c>
      <c r="F353" s="12">
        <v>1</v>
      </c>
      <c r="G353" s="12">
        <v>2</v>
      </c>
      <c r="H353" s="12">
        <v>3</v>
      </c>
      <c r="I353" s="12">
        <v>4</v>
      </c>
      <c r="J353" s="12">
        <v>5</v>
      </c>
    </row>
    <row r="354" spans="1:10" x14ac:dyDescent="0.35">
      <c r="A354" s="47" t="s">
        <v>72</v>
      </c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35">
      <c r="A355" s="48" t="s">
        <v>73</v>
      </c>
      <c r="B355" s="48"/>
      <c r="C355" s="48"/>
      <c r="D355" s="48"/>
      <c r="E355" s="115"/>
      <c r="F355" s="115"/>
      <c r="G355" s="115"/>
      <c r="H355" s="115"/>
      <c r="I355" s="115"/>
      <c r="J355" s="115"/>
    </row>
    <row r="356" spans="1:10" ht="45.95" customHeight="1" x14ac:dyDescent="0.35">
      <c r="A356" s="24" t="s">
        <v>74</v>
      </c>
      <c r="B356" s="24"/>
      <c r="C356" s="24"/>
      <c r="D356" s="24"/>
      <c r="E356" s="115"/>
      <c r="F356" s="115"/>
      <c r="G356" s="115"/>
      <c r="H356" s="115"/>
      <c r="I356" s="115"/>
      <c r="J356" s="115"/>
    </row>
    <row r="357" spans="1:10" hidden="1" x14ac:dyDescent="0.35">
      <c r="A357" s="49" t="s">
        <v>41</v>
      </c>
      <c r="B357" s="50"/>
      <c r="C357" s="50"/>
      <c r="D357" s="51"/>
      <c r="E357" s="116">
        <f>COUNTIF(E355:E356,"1")*0</f>
        <v>0</v>
      </c>
      <c r="F357" s="116">
        <f>COUNTIF(F355:F356,"1")*1</f>
        <v>0</v>
      </c>
      <c r="G357" s="116">
        <f>COUNTIF(G355:G356,"1")*2</f>
        <v>0</v>
      </c>
      <c r="H357" s="116">
        <f>COUNTIF(H355:H356,"1")*3</f>
        <v>0</v>
      </c>
      <c r="I357" s="116">
        <f>COUNTIF(I355:I356,"1")*4</f>
        <v>0</v>
      </c>
      <c r="J357" s="116">
        <f>COUNTIF(J355:J356,"1")*5</f>
        <v>0</v>
      </c>
    </row>
    <row r="358" spans="1:10" x14ac:dyDescent="0.35">
      <c r="A358" s="47" t="s">
        <v>75</v>
      </c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35">
      <c r="A359" s="24" t="s">
        <v>76</v>
      </c>
      <c r="B359" s="24"/>
      <c r="C359" s="24"/>
      <c r="D359" s="24"/>
      <c r="E359" s="115"/>
      <c r="F359" s="115"/>
      <c r="G359" s="115"/>
      <c r="H359" s="115"/>
      <c r="I359" s="115"/>
      <c r="J359" s="115"/>
    </row>
    <row r="360" spans="1:10" hidden="1" x14ac:dyDescent="0.35">
      <c r="A360" s="30" t="s">
        <v>41</v>
      </c>
      <c r="B360" s="31"/>
      <c r="C360" s="31"/>
      <c r="D360" s="32"/>
      <c r="E360" s="13">
        <f>COUNTIF(E359,"1")*0</f>
        <v>0</v>
      </c>
      <c r="F360" s="13">
        <f>COUNTIF(F359,"1")*1</f>
        <v>0</v>
      </c>
      <c r="G360" s="13">
        <f>COUNTIF(G359,"1")*2</f>
        <v>0</v>
      </c>
      <c r="H360" s="13">
        <f>COUNTIF(H359,"1")*3</f>
        <v>0</v>
      </c>
      <c r="I360" s="13">
        <f>COUNTIF(I359,"1")*4</f>
        <v>0</v>
      </c>
      <c r="J360" s="13">
        <f>COUNTIF(J359,"1")*5</f>
        <v>0</v>
      </c>
    </row>
    <row r="361" spans="1:10" x14ac:dyDescent="0.35">
      <c r="A361" s="29" t="s">
        <v>40</v>
      </c>
      <c r="B361" s="29"/>
      <c r="C361" s="29"/>
      <c r="D361" s="29"/>
      <c r="E361" s="43">
        <f>SUM(E357:J357,E360:J360)</f>
        <v>0</v>
      </c>
      <c r="F361" s="44"/>
      <c r="G361" s="44"/>
      <c r="H361" s="45" t="s">
        <v>41</v>
      </c>
      <c r="I361" s="45"/>
      <c r="J361" s="46"/>
    </row>
    <row r="362" spans="1:10" ht="45.95" customHeight="1" x14ac:dyDescent="0.35">
      <c r="A362" s="28" t="s">
        <v>77</v>
      </c>
      <c r="B362" s="29"/>
      <c r="C362" s="29"/>
      <c r="D362" s="29"/>
      <c r="E362" s="39">
        <f>E361*6.66</f>
        <v>0</v>
      </c>
      <c r="F362" s="40"/>
      <c r="G362" s="40"/>
      <c r="H362" s="41" t="s">
        <v>41</v>
      </c>
      <c r="I362" s="41"/>
      <c r="J362" s="42"/>
    </row>
  </sheetData>
  <sheetProtection algorithmName="SHA-512" hashValue="q4Daj3sHhrqq17sN1BUZvg1buF9aKneJWY3yST1PRPhMKJfLuM9BuO4OqPgfyE3LQ1wGLnPLJgWhUMQzxGryQA==" saltValue="QB0j01BjMOLtegvwY92RjA==" spinCount="100000" sheet="1" objects="1" scenarios="1"/>
  <protectedRanges>
    <protectedRange sqref="C341 B342 B343:D345 G343:J345 C346 B347:B348 G348 B349:J350 E355:J356 E359:J359" name="หน่วยงานที่15"/>
    <protectedRange sqref="C293 B294 B295:D297 G295:J297 C298 B299:B300 G300 B301:J302 E307:J308 E311:J311" name="หน่วยงานที่13"/>
    <protectedRange sqref="C245 B246 B247:D249 G247:J249 C250 B251:B252 G252 B253:J254 E259:J260 E263:J263" name="หน่วยงานที่11"/>
    <protectedRange sqref="C197 B198 B199 B200 B201 G199 G200 G201 C202 B203 B204 G204 B205:J206 E211:J212 E215:J215" name="หน่วยงานที่9"/>
    <protectedRange sqref="C149 B150 B151:D153 G151:J153 C154 B155:B156 G156 B157:J158 E163:J164 E167:J167" name="หน่วยงานที่7"/>
    <protectedRange sqref="C101 B102 B103:D105 G103:J105 C106 B107:B108 G108 B109:J110 E115:J116 E119:J119" name="หน่วยงานที่5"/>
    <protectedRange sqref="C53 B54 B55:D57 G55:J57 C58 B59:B60 G60 B61:J62 E67:J68 E71:J71" name="หน่วยงานที่3"/>
    <protectedRange sqref="C5 B6 B7:D9 G7:J9 C10 B11:B12 G12 B13:J14 E19:J20 E23:J23" name="หน่วยงานที่1"/>
    <protectedRange sqref="C29 B30 B31:D33 G31:J33 C34 B35:B36 G36 B37:J38 E43:J44 E47:J47" name="หน่วยงานที่2"/>
    <protectedRange sqref="C77 B78 B79:D81 G79:J81 C82 B83:B84 G84 B85:J86 E91:J92 E95:J95" name="หน่วยงานที่4"/>
    <protectedRange sqref="C125 B126 B127:D129 G127:J129 C130 B131:B132 G132 B133:J134 E139:J140 E143:J143" name="หน่วยงานที่6"/>
    <protectedRange sqref="C173 B174 B175:D177 G175:J177 C178 B179:B180 G180 B181:J182 E187:J188 E191:J191" name="หน่วยงานที่8"/>
    <protectedRange sqref="C221 B222 B223:D225 G223:J225 C226 B227:B228 G228 B229:J230 E235:J236 E239:J239" name="หน่วยงานที่10"/>
    <protectedRange sqref="C269 B270 B271:D273 G271:J273 C274 B275:B276 G276 B277:J278 E283:J284 E287:J287" name="หน่วยงานที่12"/>
    <protectedRange sqref="C317 B318 B319:D321 G319:J321 C322 B323:B324 G324 B325:J326 E331:J332 E335:J335" name="หน่วยงานที่14"/>
  </protectedRanges>
  <mergeCells count="557">
    <mergeCell ref="A362:D362"/>
    <mergeCell ref="E362:G362"/>
    <mergeCell ref="H362:J362"/>
    <mergeCell ref="A359:D359"/>
    <mergeCell ref="A360:D360"/>
    <mergeCell ref="A361:D361"/>
    <mergeCell ref="E361:G361"/>
    <mergeCell ref="H361:J361"/>
    <mergeCell ref="A354:J354"/>
    <mergeCell ref="A355:D355"/>
    <mergeCell ref="A356:D356"/>
    <mergeCell ref="A357:D357"/>
    <mergeCell ref="A358:J358"/>
    <mergeCell ref="B349:J349"/>
    <mergeCell ref="B350:J350"/>
    <mergeCell ref="A351:J351"/>
    <mergeCell ref="A352:D353"/>
    <mergeCell ref="E352:J352"/>
    <mergeCell ref="A346:B346"/>
    <mergeCell ref="C346:J346"/>
    <mergeCell ref="B347:J347"/>
    <mergeCell ref="B348:D348"/>
    <mergeCell ref="G348:J348"/>
    <mergeCell ref="E348:F348"/>
    <mergeCell ref="B344:D344"/>
    <mergeCell ref="E344:F344"/>
    <mergeCell ref="G344:J344"/>
    <mergeCell ref="B345:D345"/>
    <mergeCell ref="E345:F345"/>
    <mergeCell ref="G345:J345"/>
    <mergeCell ref="A340:J340"/>
    <mergeCell ref="A341:B341"/>
    <mergeCell ref="C341:J341"/>
    <mergeCell ref="B342:J342"/>
    <mergeCell ref="B343:D343"/>
    <mergeCell ref="E343:F343"/>
    <mergeCell ref="G343:J343"/>
    <mergeCell ref="A337:D337"/>
    <mergeCell ref="E337:G337"/>
    <mergeCell ref="H337:J337"/>
    <mergeCell ref="A338:D338"/>
    <mergeCell ref="E338:G338"/>
    <mergeCell ref="H338:J338"/>
    <mergeCell ref="A332:D332"/>
    <mergeCell ref="A333:D333"/>
    <mergeCell ref="A334:J334"/>
    <mergeCell ref="A335:D335"/>
    <mergeCell ref="A336:D336"/>
    <mergeCell ref="A327:J327"/>
    <mergeCell ref="A328:D329"/>
    <mergeCell ref="E328:J328"/>
    <mergeCell ref="A330:J330"/>
    <mergeCell ref="A331:D331"/>
    <mergeCell ref="B323:J323"/>
    <mergeCell ref="B324:D324"/>
    <mergeCell ref="G324:J324"/>
    <mergeCell ref="B325:J325"/>
    <mergeCell ref="B326:J326"/>
    <mergeCell ref="E324:F324"/>
    <mergeCell ref="B321:D321"/>
    <mergeCell ref="E321:F321"/>
    <mergeCell ref="G321:J321"/>
    <mergeCell ref="A322:B322"/>
    <mergeCell ref="C322:J322"/>
    <mergeCell ref="B318:J318"/>
    <mergeCell ref="B319:D319"/>
    <mergeCell ref="E319:F319"/>
    <mergeCell ref="G319:J319"/>
    <mergeCell ref="B320:D320"/>
    <mergeCell ref="E320:F320"/>
    <mergeCell ref="G320:J320"/>
    <mergeCell ref="A314:D314"/>
    <mergeCell ref="E314:G314"/>
    <mergeCell ref="H314:J314"/>
    <mergeCell ref="A316:J316"/>
    <mergeCell ref="A317:B317"/>
    <mergeCell ref="C317:J317"/>
    <mergeCell ref="A311:D311"/>
    <mergeCell ref="A312:D312"/>
    <mergeCell ref="A313:D313"/>
    <mergeCell ref="E313:G313"/>
    <mergeCell ref="H313:J313"/>
    <mergeCell ref="A306:J306"/>
    <mergeCell ref="A307:D307"/>
    <mergeCell ref="A308:D308"/>
    <mergeCell ref="A309:D309"/>
    <mergeCell ref="A310:J310"/>
    <mergeCell ref="B301:J301"/>
    <mergeCell ref="B302:J302"/>
    <mergeCell ref="A303:J303"/>
    <mergeCell ref="A304:D305"/>
    <mergeCell ref="E304:J304"/>
    <mergeCell ref="A298:B298"/>
    <mergeCell ref="C298:J298"/>
    <mergeCell ref="B299:J299"/>
    <mergeCell ref="B300:D300"/>
    <mergeCell ref="G300:J300"/>
    <mergeCell ref="B296:D296"/>
    <mergeCell ref="E296:F296"/>
    <mergeCell ref="G296:J296"/>
    <mergeCell ref="B297:D297"/>
    <mergeCell ref="E297:F297"/>
    <mergeCell ref="G297:J297"/>
    <mergeCell ref="E300:F300"/>
    <mergeCell ref="A292:J292"/>
    <mergeCell ref="A293:B293"/>
    <mergeCell ref="C293:J293"/>
    <mergeCell ref="B294:J294"/>
    <mergeCell ref="B295:D295"/>
    <mergeCell ref="E295:F295"/>
    <mergeCell ref="G295:J295"/>
    <mergeCell ref="A289:D289"/>
    <mergeCell ref="E289:G289"/>
    <mergeCell ref="H289:J289"/>
    <mergeCell ref="A290:D290"/>
    <mergeCell ref="E290:G290"/>
    <mergeCell ref="H290:J290"/>
    <mergeCell ref="A284:D284"/>
    <mergeCell ref="A285:D285"/>
    <mergeCell ref="A286:J286"/>
    <mergeCell ref="A287:D287"/>
    <mergeCell ref="A288:D288"/>
    <mergeCell ref="A279:J279"/>
    <mergeCell ref="A280:D281"/>
    <mergeCell ref="E280:J280"/>
    <mergeCell ref="A282:J282"/>
    <mergeCell ref="A283:D283"/>
    <mergeCell ref="B275:J275"/>
    <mergeCell ref="B276:D276"/>
    <mergeCell ref="G276:J276"/>
    <mergeCell ref="B277:J277"/>
    <mergeCell ref="B278:J278"/>
    <mergeCell ref="B273:D273"/>
    <mergeCell ref="E273:F273"/>
    <mergeCell ref="G273:J273"/>
    <mergeCell ref="A274:B274"/>
    <mergeCell ref="C274:J274"/>
    <mergeCell ref="E276:F276"/>
    <mergeCell ref="B270:J270"/>
    <mergeCell ref="B271:D271"/>
    <mergeCell ref="E271:F271"/>
    <mergeCell ref="G271:J271"/>
    <mergeCell ref="B272:D272"/>
    <mergeCell ref="E272:F272"/>
    <mergeCell ref="G272:J272"/>
    <mergeCell ref="A266:D266"/>
    <mergeCell ref="E266:G266"/>
    <mergeCell ref="H266:J266"/>
    <mergeCell ref="A268:J268"/>
    <mergeCell ref="A269:B269"/>
    <mergeCell ref="C269:J269"/>
    <mergeCell ref="A263:D263"/>
    <mergeCell ref="A264:D264"/>
    <mergeCell ref="A265:D265"/>
    <mergeCell ref="E265:G265"/>
    <mergeCell ref="H265:J265"/>
    <mergeCell ref="A258:J258"/>
    <mergeCell ref="A259:D259"/>
    <mergeCell ref="A260:D260"/>
    <mergeCell ref="A261:D261"/>
    <mergeCell ref="A262:J262"/>
    <mergeCell ref="B253:J253"/>
    <mergeCell ref="B254:J254"/>
    <mergeCell ref="A255:J255"/>
    <mergeCell ref="A256:D257"/>
    <mergeCell ref="E256:J256"/>
    <mergeCell ref="A250:B250"/>
    <mergeCell ref="C250:J250"/>
    <mergeCell ref="B251:J251"/>
    <mergeCell ref="B252:D252"/>
    <mergeCell ref="G252:J252"/>
    <mergeCell ref="E252:F252"/>
    <mergeCell ref="B248:D248"/>
    <mergeCell ref="E248:F248"/>
    <mergeCell ref="G248:J248"/>
    <mergeCell ref="B249:D249"/>
    <mergeCell ref="E249:F249"/>
    <mergeCell ref="G249:J249"/>
    <mergeCell ref="A244:J244"/>
    <mergeCell ref="A245:B245"/>
    <mergeCell ref="C245:J245"/>
    <mergeCell ref="B246:J246"/>
    <mergeCell ref="B247:D247"/>
    <mergeCell ref="E247:F247"/>
    <mergeCell ref="G247:J247"/>
    <mergeCell ref="A241:D241"/>
    <mergeCell ref="E241:G241"/>
    <mergeCell ref="H241:J241"/>
    <mergeCell ref="A242:D242"/>
    <mergeCell ref="E242:G242"/>
    <mergeCell ref="H242:J242"/>
    <mergeCell ref="A236:D236"/>
    <mergeCell ref="A237:D237"/>
    <mergeCell ref="A238:J238"/>
    <mergeCell ref="A239:D239"/>
    <mergeCell ref="A240:D240"/>
    <mergeCell ref="A231:J231"/>
    <mergeCell ref="A232:D233"/>
    <mergeCell ref="E232:J232"/>
    <mergeCell ref="A234:J234"/>
    <mergeCell ref="A235:D235"/>
    <mergeCell ref="B227:J227"/>
    <mergeCell ref="B228:D228"/>
    <mergeCell ref="G228:J228"/>
    <mergeCell ref="B229:J229"/>
    <mergeCell ref="B230:J230"/>
    <mergeCell ref="E228:F228"/>
    <mergeCell ref="B225:D225"/>
    <mergeCell ref="E225:F225"/>
    <mergeCell ref="G225:J225"/>
    <mergeCell ref="A226:B226"/>
    <mergeCell ref="C226:J226"/>
    <mergeCell ref="B222:J222"/>
    <mergeCell ref="B223:D223"/>
    <mergeCell ref="E223:F223"/>
    <mergeCell ref="G223:J223"/>
    <mergeCell ref="B224:D224"/>
    <mergeCell ref="E224:F224"/>
    <mergeCell ref="G224:J224"/>
    <mergeCell ref="A218:D218"/>
    <mergeCell ref="E218:G218"/>
    <mergeCell ref="H218:J218"/>
    <mergeCell ref="A220:J220"/>
    <mergeCell ref="A221:B221"/>
    <mergeCell ref="C221:J221"/>
    <mergeCell ref="A215:D215"/>
    <mergeCell ref="A216:D216"/>
    <mergeCell ref="A217:D217"/>
    <mergeCell ref="E217:G217"/>
    <mergeCell ref="H217:J217"/>
    <mergeCell ref="A210:J210"/>
    <mergeCell ref="A211:D211"/>
    <mergeCell ref="A212:D212"/>
    <mergeCell ref="A213:D213"/>
    <mergeCell ref="A214:J214"/>
    <mergeCell ref="B205:J205"/>
    <mergeCell ref="B206:J206"/>
    <mergeCell ref="A207:J207"/>
    <mergeCell ref="A208:D209"/>
    <mergeCell ref="E208:J208"/>
    <mergeCell ref="A202:B202"/>
    <mergeCell ref="C202:J202"/>
    <mergeCell ref="B203:J203"/>
    <mergeCell ref="B204:D204"/>
    <mergeCell ref="G204:J204"/>
    <mergeCell ref="B200:D200"/>
    <mergeCell ref="E200:F200"/>
    <mergeCell ref="G200:J200"/>
    <mergeCell ref="B201:D201"/>
    <mergeCell ref="E201:F201"/>
    <mergeCell ref="G201:J201"/>
    <mergeCell ref="E204:F204"/>
    <mergeCell ref="A196:J196"/>
    <mergeCell ref="A197:B197"/>
    <mergeCell ref="C197:J197"/>
    <mergeCell ref="B198:J198"/>
    <mergeCell ref="B199:D199"/>
    <mergeCell ref="E199:F199"/>
    <mergeCell ref="G199:J199"/>
    <mergeCell ref="A193:D193"/>
    <mergeCell ref="E193:G193"/>
    <mergeCell ref="H193:J193"/>
    <mergeCell ref="A194:D194"/>
    <mergeCell ref="E194:G194"/>
    <mergeCell ref="H194:J194"/>
    <mergeCell ref="A188:D188"/>
    <mergeCell ref="A189:D189"/>
    <mergeCell ref="A190:J190"/>
    <mergeCell ref="A191:D191"/>
    <mergeCell ref="A192:D192"/>
    <mergeCell ref="A183:J183"/>
    <mergeCell ref="A184:D185"/>
    <mergeCell ref="E184:J184"/>
    <mergeCell ref="A186:J186"/>
    <mergeCell ref="A187:D187"/>
    <mergeCell ref="B179:J179"/>
    <mergeCell ref="B180:D180"/>
    <mergeCell ref="G180:J180"/>
    <mergeCell ref="B181:J181"/>
    <mergeCell ref="B182:J182"/>
    <mergeCell ref="B177:D177"/>
    <mergeCell ref="E177:F177"/>
    <mergeCell ref="G177:J177"/>
    <mergeCell ref="A178:B178"/>
    <mergeCell ref="C178:J178"/>
    <mergeCell ref="E180:F180"/>
    <mergeCell ref="B174:J174"/>
    <mergeCell ref="B175:D175"/>
    <mergeCell ref="E175:F175"/>
    <mergeCell ref="G175:J175"/>
    <mergeCell ref="B176:D176"/>
    <mergeCell ref="E176:F176"/>
    <mergeCell ref="G176:J176"/>
    <mergeCell ref="A170:D170"/>
    <mergeCell ref="E170:G170"/>
    <mergeCell ref="H170:J170"/>
    <mergeCell ref="A172:J172"/>
    <mergeCell ref="A173:B173"/>
    <mergeCell ref="C173:J173"/>
    <mergeCell ref="A167:D167"/>
    <mergeCell ref="A168:D168"/>
    <mergeCell ref="A169:D169"/>
    <mergeCell ref="E169:G169"/>
    <mergeCell ref="H169:J169"/>
    <mergeCell ref="A162:J162"/>
    <mergeCell ref="A163:D163"/>
    <mergeCell ref="A164:D164"/>
    <mergeCell ref="A165:D165"/>
    <mergeCell ref="A166:J166"/>
    <mergeCell ref="B157:J157"/>
    <mergeCell ref="B158:J158"/>
    <mergeCell ref="A159:J159"/>
    <mergeCell ref="A160:D161"/>
    <mergeCell ref="E160:J160"/>
    <mergeCell ref="A154:B154"/>
    <mergeCell ref="C154:J154"/>
    <mergeCell ref="B155:J155"/>
    <mergeCell ref="B156:D156"/>
    <mergeCell ref="G156:J156"/>
    <mergeCell ref="E156:F156"/>
    <mergeCell ref="B152:D152"/>
    <mergeCell ref="E152:F152"/>
    <mergeCell ref="G152:J152"/>
    <mergeCell ref="B153:D153"/>
    <mergeCell ref="E153:F153"/>
    <mergeCell ref="G153:J153"/>
    <mergeCell ref="A148:J148"/>
    <mergeCell ref="A149:B149"/>
    <mergeCell ref="C149:J149"/>
    <mergeCell ref="B150:J150"/>
    <mergeCell ref="B151:D151"/>
    <mergeCell ref="E151:F151"/>
    <mergeCell ref="G151:J151"/>
    <mergeCell ref="A145:D145"/>
    <mergeCell ref="E145:G145"/>
    <mergeCell ref="H145:J145"/>
    <mergeCell ref="A146:D146"/>
    <mergeCell ref="E146:G146"/>
    <mergeCell ref="H146:J146"/>
    <mergeCell ref="A140:D140"/>
    <mergeCell ref="A141:D141"/>
    <mergeCell ref="A142:J142"/>
    <mergeCell ref="A143:D143"/>
    <mergeCell ref="A144:D144"/>
    <mergeCell ref="A135:J135"/>
    <mergeCell ref="A136:D137"/>
    <mergeCell ref="E136:J136"/>
    <mergeCell ref="A138:J138"/>
    <mergeCell ref="A139:D139"/>
    <mergeCell ref="B131:J131"/>
    <mergeCell ref="B132:D132"/>
    <mergeCell ref="G132:J132"/>
    <mergeCell ref="B133:J133"/>
    <mergeCell ref="B134:J134"/>
    <mergeCell ref="E132:F132"/>
    <mergeCell ref="B129:D129"/>
    <mergeCell ref="E129:F129"/>
    <mergeCell ref="G129:J129"/>
    <mergeCell ref="A130:B130"/>
    <mergeCell ref="C130:J130"/>
    <mergeCell ref="B126:J126"/>
    <mergeCell ref="B127:D127"/>
    <mergeCell ref="E127:F127"/>
    <mergeCell ref="G127:J127"/>
    <mergeCell ref="B128:D128"/>
    <mergeCell ref="E128:F128"/>
    <mergeCell ref="G128:J128"/>
    <mergeCell ref="A122:D122"/>
    <mergeCell ref="E122:G122"/>
    <mergeCell ref="H122:J122"/>
    <mergeCell ref="A124:J124"/>
    <mergeCell ref="A125:B125"/>
    <mergeCell ref="C125:J125"/>
    <mergeCell ref="A119:D119"/>
    <mergeCell ref="A120:D120"/>
    <mergeCell ref="A121:D121"/>
    <mergeCell ref="E121:G121"/>
    <mergeCell ref="H121:J121"/>
    <mergeCell ref="A114:J114"/>
    <mergeCell ref="A115:D115"/>
    <mergeCell ref="A116:D116"/>
    <mergeCell ref="A117:D117"/>
    <mergeCell ref="A118:J118"/>
    <mergeCell ref="B109:J109"/>
    <mergeCell ref="B110:J110"/>
    <mergeCell ref="A111:J111"/>
    <mergeCell ref="A112:D113"/>
    <mergeCell ref="E112:J112"/>
    <mergeCell ref="A106:B106"/>
    <mergeCell ref="C106:J106"/>
    <mergeCell ref="B107:J107"/>
    <mergeCell ref="B108:D108"/>
    <mergeCell ref="G108:J108"/>
    <mergeCell ref="B104:D104"/>
    <mergeCell ref="E104:F104"/>
    <mergeCell ref="G104:J104"/>
    <mergeCell ref="B105:D105"/>
    <mergeCell ref="E105:F105"/>
    <mergeCell ref="G105:J105"/>
    <mergeCell ref="E108:F108"/>
    <mergeCell ref="A100:J100"/>
    <mergeCell ref="A101:B101"/>
    <mergeCell ref="C101:J101"/>
    <mergeCell ref="B102:J102"/>
    <mergeCell ref="B103:D103"/>
    <mergeCell ref="E103:F103"/>
    <mergeCell ref="G103:J103"/>
    <mergeCell ref="A97:D97"/>
    <mergeCell ref="E97:G97"/>
    <mergeCell ref="H97:J97"/>
    <mergeCell ref="A98:D98"/>
    <mergeCell ref="E98:G98"/>
    <mergeCell ref="H98:J98"/>
    <mergeCell ref="A92:D92"/>
    <mergeCell ref="A93:D93"/>
    <mergeCell ref="A94:J94"/>
    <mergeCell ref="A95:D95"/>
    <mergeCell ref="A96:D96"/>
    <mergeCell ref="A87:J87"/>
    <mergeCell ref="A88:D89"/>
    <mergeCell ref="E88:J88"/>
    <mergeCell ref="A90:J90"/>
    <mergeCell ref="A91:D91"/>
    <mergeCell ref="B83:J83"/>
    <mergeCell ref="B84:D84"/>
    <mergeCell ref="G84:J84"/>
    <mergeCell ref="B85:J85"/>
    <mergeCell ref="B86:J86"/>
    <mergeCell ref="B81:D81"/>
    <mergeCell ref="E81:F81"/>
    <mergeCell ref="G81:J81"/>
    <mergeCell ref="A82:B82"/>
    <mergeCell ref="C82:J82"/>
    <mergeCell ref="E84:F84"/>
    <mergeCell ref="B78:J78"/>
    <mergeCell ref="B79:D79"/>
    <mergeCell ref="E79:F79"/>
    <mergeCell ref="G79:J79"/>
    <mergeCell ref="B80:D80"/>
    <mergeCell ref="E80:F80"/>
    <mergeCell ref="G80:J80"/>
    <mergeCell ref="A74:D74"/>
    <mergeCell ref="E74:G74"/>
    <mergeCell ref="H74:J74"/>
    <mergeCell ref="A76:J76"/>
    <mergeCell ref="A77:B77"/>
    <mergeCell ref="C77:J77"/>
    <mergeCell ref="A71:D71"/>
    <mergeCell ref="A72:D72"/>
    <mergeCell ref="A73:D73"/>
    <mergeCell ref="E73:G73"/>
    <mergeCell ref="H73:J73"/>
    <mergeCell ref="A66:J66"/>
    <mergeCell ref="A67:D67"/>
    <mergeCell ref="A68:D68"/>
    <mergeCell ref="A69:D69"/>
    <mergeCell ref="A70:J70"/>
    <mergeCell ref="B61:J61"/>
    <mergeCell ref="B62:J62"/>
    <mergeCell ref="A63:J63"/>
    <mergeCell ref="A64:D65"/>
    <mergeCell ref="E64:J64"/>
    <mergeCell ref="A58:B58"/>
    <mergeCell ref="C58:J58"/>
    <mergeCell ref="B59:J59"/>
    <mergeCell ref="B60:D60"/>
    <mergeCell ref="G60:J60"/>
    <mergeCell ref="E60:F60"/>
    <mergeCell ref="B56:D56"/>
    <mergeCell ref="E56:F56"/>
    <mergeCell ref="G56:J56"/>
    <mergeCell ref="B57:D57"/>
    <mergeCell ref="E57:F57"/>
    <mergeCell ref="G57:J57"/>
    <mergeCell ref="A52:J52"/>
    <mergeCell ref="A53:B53"/>
    <mergeCell ref="C53:J53"/>
    <mergeCell ref="B54:J54"/>
    <mergeCell ref="B55:D55"/>
    <mergeCell ref="E55:F55"/>
    <mergeCell ref="G55:J55"/>
    <mergeCell ref="A49:D49"/>
    <mergeCell ref="E49:G49"/>
    <mergeCell ref="H49:J49"/>
    <mergeCell ref="A50:D50"/>
    <mergeCell ref="E50:G50"/>
    <mergeCell ref="H50:J50"/>
    <mergeCell ref="A44:D44"/>
    <mergeCell ref="A45:D45"/>
    <mergeCell ref="A46:J46"/>
    <mergeCell ref="A47:D47"/>
    <mergeCell ref="A48:D48"/>
    <mergeCell ref="A39:J39"/>
    <mergeCell ref="A40:D41"/>
    <mergeCell ref="E40:J40"/>
    <mergeCell ref="A42:J42"/>
    <mergeCell ref="A43:D43"/>
    <mergeCell ref="B35:J35"/>
    <mergeCell ref="B36:D36"/>
    <mergeCell ref="G36:J36"/>
    <mergeCell ref="B37:J37"/>
    <mergeCell ref="B38:J38"/>
    <mergeCell ref="E36:F36"/>
    <mergeCell ref="B33:D33"/>
    <mergeCell ref="E33:F33"/>
    <mergeCell ref="G33:J33"/>
    <mergeCell ref="A34:B34"/>
    <mergeCell ref="C34:J34"/>
    <mergeCell ref="B31:D31"/>
    <mergeCell ref="E31:F31"/>
    <mergeCell ref="G31:J31"/>
    <mergeCell ref="B32:D32"/>
    <mergeCell ref="E32:F32"/>
    <mergeCell ref="G32:J32"/>
    <mergeCell ref="A24:D24"/>
    <mergeCell ref="A28:J28"/>
    <mergeCell ref="A29:B29"/>
    <mergeCell ref="C29:J29"/>
    <mergeCell ref="B30:J30"/>
    <mergeCell ref="A26:D26"/>
    <mergeCell ref="E26:G26"/>
    <mergeCell ref="H26:J26"/>
    <mergeCell ref="A25:D25"/>
    <mergeCell ref="E25:G25"/>
    <mergeCell ref="H25:J25"/>
    <mergeCell ref="A20:D20"/>
    <mergeCell ref="A22:J22"/>
    <mergeCell ref="A23:D23"/>
    <mergeCell ref="B14:J14"/>
    <mergeCell ref="A15:J15"/>
    <mergeCell ref="A16:D17"/>
    <mergeCell ref="E16:J16"/>
    <mergeCell ref="A18:J18"/>
    <mergeCell ref="A19:D19"/>
    <mergeCell ref="A21:D21"/>
    <mergeCell ref="B13:J13"/>
    <mergeCell ref="B8:D8"/>
    <mergeCell ref="E8:F8"/>
    <mergeCell ref="G8:J8"/>
    <mergeCell ref="B9:D9"/>
    <mergeCell ref="E9:F9"/>
    <mergeCell ref="G9:J9"/>
    <mergeCell ref="A10:B10"/>
    <mergeCell ref="C10:J10"/>
    <mergeCell ref="B11:J11"/>
    <mergeCell ref="B12:D12"/>
    <mergeCell ref="G12:J12"/>
    <mergeCell ref="E12:F12"/>
    <mergeCell ref="B7:D7"/>
    <mergeCell ref="E7:F7"/>
    <mergeCell ref="G7:J7"/>
    <mergeCell ref="A1:J1"/>
    <mergeCell ref="A2:J2"/>
    <mergeCell ref="A5:B5"/>
    <mergeCell ref="C5:J5"/>
    <mergeCell ref="B6:J6"/>
    <mergeCell ref="A4:J4"/>
  </mergeCells>
  <dataValidations count="1">
    <dataValidation type="whole" allowBlank="1" showInputMessage="1" showErrorMessage="1" promptTitle="คำแนะนำ" prompt="กรอกเฉพาะตัวเลข 1 เท่านั้น" sqref="E19:J20 E23:J23 E43:J44 E47:J47 E67:J68 E71:J71 E91:J92 E95:J95 E115:J116 E119:J119 E139:J140 E143:J143 E163:J164 E167:J167 E187:J188 E191:J191 E211:J212 E215:J215 E235:J236 E239:J239 E259:J260 E263:J263 E283:J284 E287:J287 E307:J308 E311:J311 E331:J332 E335:J335 E355:J356 E359:J359" xr:uid="{4730C0B7-F9A9-403A-9B1F-A7F0E83C4DA9}">
      <formula1>1</formula1>
      <formula2>1</formula2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r:id="rId1"/>
  <headerFooter>
    <oddHeader>&amp;R&amp;"TH SarabunPSK,ธรรมดา"&amp;14แบบฟอร์ม SD2500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7"/>
  <sheetViews>
    <sheetView showGridLines="0" zoomScaleNormal="100" workbookViewId="0">
      <selection activeCell="U13" sqref="U13"/>
    </sheetView>
  </sheetViews>
  <sheetFormatPr defaultColWidth="9" defaultRowHeight="21" x14ac:dyDescent="0.35"/>
  <cols>
    <col min="1" max="1" width="11.625" style="64" customWidth="1"/>
    <col min="2" max="2" width="14" style="64" customWidth="1"/>
    <col min="3" max="3" width="9" style="64"/>
    <col min="4" max="4" width="18.375" style="64" customWidth="1"/>
    <col min="5" max="10" width="5.625" style="64" customWidth="1"/>
    <col min="11" max="16384" width="9" style="64"/>
  </cols>
  <sheetData>
    <row r="1" spans="1:10" ht="23.25" x14ac:dyDescent="0.35">
      <c r="A1" s="63" t="s">
        <v>78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23.25" x14ac:dyDescent="0.35">
      <c r="A2" s="65" t="s">
        <v>79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15.75" customHeight="1" x14ac:dyDescent="0.35"/>
    <row r="4" spans="1:10" s="118" customFormat="1" ht="24.95" customHeight="1" x14ac:dyDescent="0.35">
      <c r="A4" s="117" t="s">
        <v>96</v>
      </c>
      <c r="B4" s="117"/>
      <c r="C4" s="117"/>
      <c r="D4" s="117"/>
      <c r="E4" s="117"/>
      <c r="F4" s="117"/>
      <c r="G4" s="117"/>
      <c r="H4" s="117"/>
      <c r="I4" s="117"/>
      <c r="J4" s="117"/>
    </row>
    <row r="5" spans="1:10" s="118" customFormat="1" ht="21" customHeight="1" x14ac:dyDescent="0.35">
      <c r="A5" s="167" t="s">
        <v>125</v>
      </c>
      <c r="B5" s="168"/>
      <c r="C5" s="168"/>
      <c r="D5" s="168"/>
      <c r="E5" s="168"/>
      <c r="F5" s="168"/>
      <c r="G5" s="168"/>
      <c r="H5" s="168"/>
      <c r="I5" s="168"/>
      <c r="J5" s="169"/>
    </row>
    <row r="6" spans="1:10" x14ac:dyDescent="0.35">
      <c r="A6" s="70" t="s">
        <v>113</v>
      </c>
      <c r="B6" s="70"/>
      <c r="C6" s="170"/>
      <c r="D6" s="170"/>
      <c r="E6" s="170"/>
      <c r="F6" s="170"/>
      <c r="G6" s="170"/>
      <c r="H6" s="170"/>
      <c r="I6" s="170"/>
      <c r="J6" s="170"/>
    </row>
    <row r="7" spans="1:10" x14ac:dyDescent="0.35">
      <c r="A7" s="71" t="s">
        <v>2</v>
      </c>
      <c r="B7" s="171"/>
      <c r="C7" s="172"/>
      <c r="D7" s="173"/>
      <c r="E7" s="72" t="s">
        <v>4</v>
      </c>
      <c r="F7" s="73"/>
      <c r="G7" s="171"/>
      <c r="H7" s="172"/>
      <c r="I7" s="172"/>
      <c r="J7" s="173"/>
    </row>
    <row r="8" spans="1:10" x14ac:dyDescent="0.35">
      <c r="A8" s="71" t="s">
        <v>3</v>
      </c>
      <c r="B8" s="170"/>
      <c r="C8" s="170"/>
      <c r="D8" s="170"/>
      <c r="E8" s="72" t="s">
        <v>25</v>
      </c>
      <c r="F8" s="73"/>
      <c r="G8" s="171"/>
      <c r="H8" s="172"/>
      <c r="I8" s="172"/>
      <c r="J8" s="173"/>
    </row>
    <row r="9" spans="1:10" x14ac:dyDescent="0.35">
      <c r="A9" s="71" t="s">
        <v>26</v>
      </c>
      <c r="B9" s="174"/>
      <c r="C9" s="174"/>
      <c r="D9" s="174"/>
      <c r="E9" s="174"/>
      <c r="F9" s="174"/>
      <c r="G9" s="174"/>
      <c r="H9" s="174"/>
      <c r="I9" s="174"/>
      <c r="J9" s="174"/>
    </row>
    <row r="10" spans="1:10" x14ac:dyDescent="0.35">
      <c r="A10" s="74" t="s">
        <v>114</v>
      </c>
      <c r="B10" s="175"/>
      <c r="C10" s="170"/>
      <c r="D10" s="170"/>
      <c r="E10" s="170"/>
      <c r="F10" s="170"/>
      <c r="G10" s="170"/>
      <c r="H10" s="170"/>
      <c r="I10" s="170"/>
      <c r="J10" s="170"/>
    </row>
    <row r="11" spans="1:10" ht="24.95" customHeight="1" x14ac:dyDescent="0.35">
      <c r="A11" s="75" t="s">
        <v>115</v>
      </c>
      <c r="B11" s="75"/>
      <c r="C11" s="75"/>
      <c r="D11" s="75"/>
      <c r="E11" s="75"/>
      <c r="F11" s="75"/>
      <c r="G11" s="75"/>
      <c r="H11" s="75"/>
      <c r="I11" s="75"/>
      <c r="J11" s="75"/>
    </row>
    <row r="12" spans="1:10" x14ac:dyDescent="0.35">
      <c r="A12" s="119" t="s">
        <v>28</v>
      </c>
      <c r="B12" s="119"/>
      <c r="C12" s="119"/>
      <c r="D12" s="119"/>
      <c r="E12" s="120" t="s">
        <v>29</v>
      </c>
      <c r="F12" s="120"/>
      <c r="G12" s="120"/>
      <c r="H12" s="120"/>
      <c r="I12" s="120"/>
      <c r="J12" s="120"/>
    </row>
    <row r="13" spans="1:10" x14ac:dyDescent="0.35">
      <c r="A13" s="119"/>
      <c r="B13" s="119"/>
      <c r="C13" s="119"/>
      <c r="D13" s="119"/>
      <c r="E13" s="121">
        <v>0</v>
      </c>
      <c r="F13" s="121">
        <v>1</v>
      </c>
      <c r="G13" s="121">
        <v>2</v>
      </c>
      <c r="H13" s="121">
        <v>3</v>
      </c>
      <c r="I13" s="121">
        <v>4</v>
      </c>
      <c r="J13" s="121">
        <v>5</v>
      </c>
    </row>
    <row r="14" spans="1:10" x14ac:dyDescent="0.35">
      <c r="A14" s="122" t="s">
        <v>80</v>
      </c>
      <c r="B14" s="122"/>
      <c r="C14" s="122"/>
      <c r="D14" s="122"/>
      <c r="E14" s="123"/>
      <c r="F14" s="123"/>
      <c r="G14" s="123"/>
      <c r="H14" s="123"/>
      <c r="I14" s="123"/>
      <c r="J14" s="123"/>
    </row>
    <row r="15" spans="1:10" ht="45.95" customHeight="1" x14ac:dyDescent="0.35">
      <c r="A15" s="124" t="s">
        <v>95</v>
      </c>
      <c r="B15" s="124"/>
      <c r="C15" s="124"/>
      <c r="D15" s="124"/>
      <c r="E15" s="123"/>
      <c r="F15" s="123"/>
      <c r="G15" s="123"/>
      <c r="H15" s="123"/>
      <c r="I15" s="123"/>
      <c r="J15" s="123"/>
    </row>
    <row r="16" spans="1:10" ht="21" customHeight="1" x14ac:dyDescent="0.35">
      <c r="A16" s="125" t="s">
        <v>81</v>
      </c>
      <c r="B16" s="126"/>
      <c r="C16" s="126"/>
      <c r="D16" s="127"/>
      <c r="E16" s="123"/>
      <c r="F16" s="123"/>
      <c r="G16" s="123"/>
      <c r="H16" s="123"/>
      <c r="I16" s="123"/>
      <c r="J16" s="123"/>
    </row>
    <row r="17" spans="1:10" ht="21" customHeight="1" x14ac:dyDescent="0.35">
      <c r="A17" s="125" t="s">
        <v>82</v>
      </c>
      <c r="B17" s="126"/>
      <c r="C17" s="126"/>
      <c r="D17" s="127"/>
      <c r="E17" s="123"/>
      <c r="F17" s="123"/>
      <c r="G17" s="123"/>
      <c r="H17" s="123"/>
      <c r="I17" s="123"/>
      <c r="J17" s="123"/>
    </row>
    <row r="18" spans="1:10" ht="45.95" customHeight="1" x14ac:dyDescent="0.35">
      <c r="A18" s="124" t="s">
        <v>83</v>
      </c>
      <c r="B18" s="124"/>
      <c r="C18" s="124"/>
      <c r="D18" s="124"/>
      <c r="E18" s="123"/>
      <c r="F18" s="123"/>
      <c r="G18" s="123"/>
      <c r="H18" s="123"/>
      <c r="I18" s="123"/>
      <c r="J18" s="123"/>
    </row>
    <row r="19" spans="1:10" ht="21" hidden="1" customHeight="1" x14ac:dyDescent="0.35">
      <c r="A19" s="101" t="s">
        <v>41</v>
      </c>
      <c r="B19" s="102"/>
      <c r="C19" s="102"/>
      <c r="D19" s="103"/>
      <c r="E19" s="128">
        <f>COUNTIF(E14:E18,"1")*0</f>
        <v>0</v>
      </c>
      <c r="F19" s="128">
        <f>COUNTIF(F14:F18,"1")*1</f>
        <v>0</v>
      </c>
      <c r="G19" s="128">
        <f>COUNTIF(G14:G18,"1")*2</f>
        <v>0</v>
      </c>
      <c r="H19" s="128">
        <f>COUNTIF(H14:H18,"1")*3</f>
        <v>0</v>
      </c>
      <c r="I19" s="128">
        <f>COUNTIF(I14:I18,"1")*4</f>
        <v>0</v>
      </c>
      <c r="J19" s="128">
        <f>COUNTIF(J14:J18,"1")*5</f>
        <v>0</v>
      </c>
    </row>
    <row r="20" spans="1:10" x14ac:dyDescent="0.35">
      <c r="A20" s="85" t="s">
        <v>40</v>
      </c>
      <c r="B20" s="85"/>
      <c r="C20" s="85"/>
      <c r="D20" s="85"/>
      <c r="E20" s="129">
        <f>SUM(E19:J19)</f>
        <v>0</v>
      </c>
      <c r="F20" s="130"/>
      <c r="G20" s="130"/>
      <c r="H20" s="131" t="s">
        <v>41</v>
      </c>
      <c r="I20" s="131"/>
      <c r="J20" s="132"/>
    </row>
    <row r="21" spans="1:10" ht="45.95" customHeight="1" x14ac:dyDescent="0.35">
      <c r="A21" s="90" t="s">
        <v>120</v>
      </c>
      <c r="B21" s="85"/>
      <c r="C21" s="85"/>
      <c r="D21" s="85"/>
      <c r="E21" s="133">
        <f>E20*4</f>
        <v>0</v>
      </c>
      <c r="F21" s="134"/>
      <c r="G21" s="134"/>
      <c r="H21" s="135" t="s">
        <v>41</v>
      </c>
      <c r="I21" s="135"/>
      <c r="J21" s="136"/>
    </row>
    <row r="23" spans="1:10" ht="24.95" customHeight="1" x14ac:dyDescent="0.35">
      <c r="A23" s="117" t="s">
        <v>97</v>
      </c>
      <c r="B23" s="117"/>
      <c r="C23" s="117"/>
      <c r="D23" s="117"/>
      <c r="E23" s="117"/>
      <c r="F23" s="117"/>
      <c r="G23" s="117"/>
      <c r="H23" s="117"/>
      <c r="I23" s="117"/>
      <c r="J23" s="117"/>
    </row>
    <row r="24" spans="1:10" x14ac:dyDescent="0.35">
      <c r="A24" s="167" t="s">
        <v>125</v>
      </c>
      <c r="B24" s="168"/>
      <c r="C24" s="168"/>
      <c r="D24" s="168"/>
      <c r="E24" s="168"/>
      <c r="F24" s="168"/>
      <c r="G24" s="168"/>
      <c r="H24" s="168"/>
      <c r="I24" s="168"/>
      <c r="J24" s="169"/>
    </row>
    <row r="25" spans="1:10" x14ac:dyDescent="0.35">
      <c r="A25" s="70" t="s">
        <v>113</v>
      </c>
      <c r="B25" s="70"/>
      <c r="C25" s="170"/>
      <c r="D25" s="170"/>
      <c r="E25" s="170"/>
      <c r="F25" s="170"/>
      <c r="G25" s="170"/>
      <c r="H25" s="170"/>
      <c r="I25" s="170"/>
      <c r="J25" s="170"/>
    </row>
    <row r="26" spans="1:10" x14ac:dyDescent="0.35">
      <c r="A26" s="71" t="s">
        <v>2</v>
      </c>
      <c r="B26" s="171"/>
      <c r="C26" s="172"/>
      <c r="D26" s="173"/>
      <c r="E26" s="72" t="s">
        <v>4</v>
      </c>
      <c r="F26" s="73"/>
      <c r="G26" s="171"/>
      <c r="H26" s="172"/>
      <c r="I26" s="172"/>
      <c r="J26" s="173"/>
    </row>
    <row r="27" spans="1:10" x14ac:dyDescent="0.35">
      <c r="A27" s="71" t="s">
        <v>3</v>
      </c>
      <c r="B27" s="170"/>
      <c r="C27" s="170"/>
      <c r="D27" s="170"/>
      <c r="E27" s="72" t="s">
        <v>25</v>
      </c>
      <c r="F27" s="73"/>
      <c r="G27" s="171"/>
      <c r="H27" s="172"/>
      <c r="I27" s="172"/>
      <c r="J27" s="173"/>
    </row>
    <row r="28" spans="1:10" x14ac:dyDescent="0.35">
      <c r="A28" s="71" t="s">
        <v>26</v>
      </c>
      <c r="B28" s="174"/>
      <c r="C28" s="174"/>
      <c r="D28" s="174"/>
      <c r="E28" s="174"/>
      <c r="F28" s="174"/>
      <c r="G28" s="174"/>
      <c r="H28" s="174"/>
      <c r="I28" s="174"/>
      <c r="J28" s="174"/>
    </row>
    <row r="29" spans="1:10" x14ac:dyDescent="0.35">
      <c r="A29" s="74" t="s">
        <v>114</v>
      </c>
      <c r="B29" s="175"/>
      <c r="C29" s="170"/>
      <c r="D29" s="170"/>
      <c r="E29" s="170"/>
      <c r="F29" s="170"/>
      <c r="G29" s="170"/>
      <c r="H29" s="170"/>
      <c r="I29" s="170"/>
      <c r="J29" s="170"/>
    </row>
    <row r="30" spans="1:10" x14ac:dyDescent="0.35">
      <c r="A30" s="75" t="s">
        <v>115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x14ac:dyDescent="0.35">
      <c r="A31" s="119" t="s">
        <v>28</v>
      </c>
      <c r="B31" s="119"/>
      <c r="C31" s="119"/>
      <c r="D31" s="119"/>
      <c r="E31" s="120" t="s">
        <v>29</v>
      </c>
      <c r="F31" s="120"/>
      <c r="G31" s="120"/>
      <c r="H31" s="120"/>
      <c r="I31" s="120"/>
      <c r="J31" s="120"/>
    </row>
    <row r="32" spans="1:10" x14ac:dyDescent="0.35">
      <c r="A32" s="119"/>
      <c r="B32" s="119"/>
      <c r="C32" s="119"/>
      <c r="D32" s="119"/>
      <c r="E32" s="121">
        <v>0</v>
      </c>
      <c r="F32" s="121">
        <v>1</v>
      </c>
      <c r="G32" s="121">
        <v>2</v>
      </c>
      <c r="H32" s="121">
        <v>3</v>
      </c>
      <c r="I32" s="121">
        <v>4</v>
      </c>
      <c r="J32" s="121">
        <v>5</v>
      </c>
    </row>
    <row r="33" spans="1:10" x14ac:dyDescent="0.35">
      <c r="A33" s="53" t="s">
        <v>80</v>
      </c>
      <c r="B33" s="53"/>
      <c r="C33" s="53"/>
      <c r="D33" s="53"/>
      <c r="E33" s="123"/>
      <c r="F33" s="123"/>
      <c r="G33" s="123"/>
      <c r="H33" s="123"/>
      <c r="I33" s="123"/>
      <c r="J33" s="123"/>
    </row>
    <row r="34" spans="1:10" ht="45.95" customHeight="1" x14ac:dyDescent="0.35">
      <c r="A34" s="55" t="s">
        <v>95</v>
      </c>
      <c r="B34" s="55"/>
      <c r="C34" s="55"/>
      <c r="D34" s="55"/>
      <c r="E34" s="123"/>
      <c r="F34" s="123"/>
      <c r="G34" s="123"/>
      <c r="H34" s="123"/>
      <c r="I34" s="123"/>
      <c r="J34" s="123"/>
    </row>
    <row r="35" spans="1:10" ht="21" customHeight="1" x14ac:dyDescent="0.35">
      <c r="A35" s="56" t="s">
        <v>81</v>
      </c>
      <c r="B35" s="57"/>
      <c r="C35" s="57"/>
      <c r="D35" s="58"/>
      <c r="E35" s="123"/>
      <c r="F35" s="123"/>
      <c r="G35" s="123"/>
      <c r="H35" s="123"/>
      <c r="I35" s="123"/>
      <c r="J35" s="123"/>
    </row>
    <row r="36" spans="1:10" ht="21" customHeight="1" x14ac:dyDescent="0.35">
      <c r="A36" s="56" t="s">
        <v>82</v>
      </c>
      <c r="B36" s="57"/>
      <c r="C36" s="57"/>
      <c r="D36" s="58"/>
      <c r="E36" s="123"/>
      <c r="F36" s="123"/>
      <c r="G36" s="123"/>
      <c r="H36" s="123"/>
      <c r="I36" s="123"/>
      <c r="J36" s="123"/>
    </row>
    <row r="37" spans="1:10" ht="45.95" customHeight="1" x14ac:dyDescent="0.35">
      <c r="A37" s="55" t="s">
        <v>83</v>
      </c>
      <c r="B37" s="55"/>
      <c r="C37" s="55"/>
      <c r="D37" s="55"/>
      <c r="E37" s="123"/>
      <c r="F37" s="123"/>
      <c r="G37" s="123"/>
      <c r="H37" s="123"/>
      <c r="I37" s="123"/>
      <c r="J37" s="123"/>
    </row>
    <row r="38" spans="1:10" hidden="1" x14ac:dyDescent="0.35">
      <c r="A38" s="101" t="s">
        <v>41</v>
      </c>
      <c r="B38" s="102"/>
      <c r="C38" s="102"/>
      <c r="D38" s="103"/>
      <c r="E38" s="128">
        <f>COUNTIF(E33:E37,"1")*0</f>
        <v>0</v>
      </c>
      <c r="F38" s="128">
        <f>COUNTIF(F33:F37,"1")*1</f>
        <v>0</v>
      </c>
      <c r="G38" s="128">
        <f>COUNTIF(G33:G37,"1")*2</f>
        <v>0</v>
      </c>
      <c r="H38" s="128">
        <f>COUNTIF(H33:H37,"1")*3</f>
        <v>0</v>
      </c>
      <c r="I38" s="128">
        <f>COUNTIF(I33:I37,"1")*4</f>
        <v>0</v>
      </c>
      <c r="J38" s="128">
        <f>COUNTIF(J33:J37,"1")*5</f>
        <v>0</v>
      </c>
    </row>
    <row r="39" spans="1:10" x14ac:dyDescent="0.35">
      <c r="A39" s="85" t="s">
        <v>40</v>
      </c>
      <c r="B39" s="85"/>
      <c r="C39" s="85"/>
      <c r="D39" s="85"/>
      <c r="E39" s="129">
        <f>SUM(E38:J38)</f>
        <v>0</v>
      </c>
      <c r="F39" s="130"/>
      <c r="G39" s="130"/>
      <c r="H39" s="131" t="s">
        <v>41</v>
      </c>
      <c r="I39" s="131"/>
      <c r="J39" s="132"/>
    </row>
    <row r="40" spans="1:10" ht="45.95" customHeight="1" x14ac:dyDescent="0.35">
      <c r="A40" s="90" t="s">
        <v>120</v>
      </c>
      <c r="B40" s="85"/>
      <c r="C40" s="85"/>
      <c r="D40" s="85"/>
      <c r="E40" s="133">
        <f>E39*4</f>
        <v>0</v>
      </c>
      <c r="F40" s="134"/>
      <c r="G40" s="134"/>
      <c r="H40" s="135" t="s">
        <v>41</v>
      </c>
      <c r="I40" s="135"/>
      <c r="J40" s="136"/>
    </row>
    <row r="42" spans="1:10" ht="24.95" customHeight="1" x14ac:dyDescent="0.35">
      <c r="A42" s="117" t="s">
        <v>98</v>
      </c>
      <c r="B42" s="117"/>
      <c r="C42" s="117"/>
      <c r="D42" s="117"/>
      <c r="E42" s="117"/>
      <c r="F42" s="117"/>
      <c r="G42" s="117"/>
      <c r="H42" s="117"/>
      <c r="I42" s="117"/>
      <c r="J42" s="117"/>
    </row>
    <row r="43" spans="1:10" ht="21" customHeight="1" x14ac:dyDescent="0.35">
      <c r="A43" s="167" t="s">
        <v>125</v>
      </c>
      <c r="B43" s="168"/>
      <c r="C43" s="168"/>
      <c r="D43" s="168"/>
      <c r="E43" s="168"/>
      <c r="F43" s="168"/>
      <c r="G43" s="168"/>
      <c r="H43" s="168"/>
      <c r="I43" s="168"/>
      <c r="J43" s="169"/>
    </row>
    <row r="44" spans="1:10" x14ac:dyDescent="0.35">
      <c r="A44" s="70" t="s">
        <v>113</v>
      </c>
      <c r="B44" s="70"/>
      <c r="C44" s="170"/>
      <c r="D44" s="170"/>
      <c r="E44" s="170"/>
      <c r="F44" s="170"/>
      <c r="G44" s="170"/>
      <c r="H44" s="170"/>
      <c r="I44" s="170"/>
      <c r="J44" s="170"/>
    </row>
    <row r="45" spans="1:10" x14ac:dyDescent="0.35">
      <c r="A45" s="71" t="s">
        <v>2</v>
      </c>
      <c r="B45" s="171"/>
      <c r="C45" s="172"/>
      <c r="D45" s="173"/>
      <c r="E45" s="72" t="s">
        <v>4</v>
      </c>
      <c r="F45" s="73"/>
      <c r="G45" s="171"/>
      <c r="H45" s="172"/>
      <c r="I45" s="172"/>
      <c r="J45" s="173"/>
    </row>
    <row r="46" spans="1:10" x14ac:dyDescent="0.35">
      <c r="A46" s="71" t="s">
        <v>3</v>
      </c>
      <c r="B46" s="170"/>
      <c r="C46" s="170"/>
      <c r="D46" s="170"/>
      <c r="E46" s="72" t="s">
        <v>25</v>
      </c>
      <c r="F46" s="73"/>
      <c r="G46" s="171"/>
      <c r="H46" s="172"/>
      <c r="I46" s="172"/>
      <c r="J46" s="173"/>
    </row>
    <row r="47" spans="1:10" x14ac:dyDescent="0.35">
      <c r="A47" s="71" t="s">
        <v>26</v>
      </c>
      <c r="B47" s="174"/>
      <c r="C47" s="174"/>
      <c r="D47" s="174"/>
      <c r="E47" s="174"/>
      <c r="F47" s="174"/>
      <c r="G47" s="174"/>
      <c r="H47" s="174"/>
      <c r="I47" s="174"/>
      <c r="J47" s="174"/>
    </row>
    <row r="48" spans="1:10" x14ac:dyDescent="0.35">
      <c r="A48" s="74" t="s">
        <v>114</v>
      </c>
      <c r="B48" s="175"/>
      <c r="C48" s="170"/>
      <c r="D48" s="170"/>
      <c r="E48" s="170"/>
      <c r="F48" s="170"/>
      <c r="G48" s="170"/>
      <c r="H48" s="170"/>
      <c r="I48" s="170"/>
      <c r="J48" s="170"/>
    </row>
    <row r="49" spans="1:10" x14ac:dyDescent="0.35">
      <c r="A49" s="75" t="s">
        <v>115</v>
      </c>
      <c r="B49" s="75"/>
      <c r="C49" s="75"/>
      <c r="D49" s="75"/>
      <c r="E49" s="75"/>
      <c r="F49" s="75"/>
      <c r="G49" s="75"/>
      <c r="H49" s="75"/>
      <c r="I49" s="75"/>
      <c r="J49" s="75"/>
    </row>
    <row r="50" spans="1:10" x14ac:dyDescent="0.35">
      <c r="A50" s="119" t="s">
        <v>28</v>
      </c>
      <c r="B50" s="119"/>
      <c r="C50" s="119"/>
      <c r="D50" s="119"/>
      <c r="E50" s="120" t="s">
        <v>29</v>
      </c>
      <c r="F50" s="120"/>
      <c r="G50" s="120"/>
      <c r="H50" s="120"/>
      <c r="I50" s="120"/>
      <c r="J50" s="120"/>
    </row>
    <row r="51" spans="1:10" x14ac:dyDescent="0.35">
      <c r="A51" s="119"/>
      <c r="B51" s="119"/>
      <c r="C51" s="119"/>
      <c r="D51" s="119"/>
      <c r="E51" s="121">
        <v>0</v>
      </c>
      <c r="F51" s="121">
        <v>1</v>
      </c>
      <c r="G51" s="121">
        <v>2</v>
      </c>
      <c r="H51" s="121">
        <v>3</v>
      </c>
      <c r="I51" s="121">
        <v>4</v>
      </c>
      <c r="J51" s="121">
        <v>5</v>
      </c>
    </row>
    <row r="52" spans="1:10" x14ac:dyDescent="0.35">
      <c r="A52" s="53" t="s">
        <v>80</v>
      </c>
      <c r="B52" s="53"/>
      <c r="C52" s="53"/>
      <c r="D52" s="53"/>
      <c r="E52" s="123"/>
      <c r="F52" s="123"/>
      <c r="G52" s="123"/>
      <c r="H52" s="123"/>
      <c r="I52" s="123"/>
      <c r="J52" s="123"/>
    </row>
    <row r="53" spans="1:10" ht="45.95" customHeight="1" x14ac:dyDescent="0.35">
      <c r="A53" s="55" t="s">
        <v>95</v>
      </c>
      <c r="B53" s="55"/>
      <c r="C53" s="55"/>
      <c r="D53" s="55"/>
      <c r="E53" s="123"/>
      <c r="F53" s="123"/>
      <c r="G53" s="123"/>
      <c r="H53" s="123"/>
      <c r="I53" s="123"/>
      <c r="J53" s="123"/>
    </row>
    <row r="54" spans="1:10" ht="21" customHeight="1" x14ac:dyDescent="0.35">
      <c r="A54" s="56" t="s">
        <v>81</v>
      </c>
      <c r="B54" s="57"/>
      <c r="C54" s="57"/>
      <c r="D54" s="58"/>
      <c r="E54" s="123"/>
      <c r="F54" s="123"/>
      <c r="G54" s="123"/>
      <c r="H54" s="123"/>
      <c r="I54" s="123"/>
      <c r="J54" s="123"/>
    </row>
    <row r="55" spans="1:10" ht="21" customHeight="1" x14ac:dyDescent="0.35">
      <c r="A55" s="56" t="s">
        <v>82</v>
      </c>
      <c r="B55" s="57"/>
      <c r="C55" s="57"/>
      <c r="D55" s="58"/>
      <c r="E55" s="123"/>
      <c r="F55" s="123"/>
      <c r="G55" s="123"/>
      <c r="H55" s="123"/>
      <c r="I55" s="123"/>
      <c r="J55" s="123"/>
    </row>
    <row r="56" spans="1:10" ht="45.95" customHeight="1" x14ac:dyDescent="0.35">
      <c r="A56" s="55" t="s">
        <v>83</v>
      </c>
      <c r="B56" s="55"/>
      <c r="C56" s="55"/>
      <c r="D56" s="55"/>
      <c r="E56" s="123"/>
      <c r="F56" s="123"/>
      <c r="G56" s="123"/>
      <c r="H56" s="123"/>
      <c r="I56" s="123"/>
      <c r="J56" s="123"/>
    </row>
    <row r="57" spans="1:10" hidden="1" x14ac:dyDescent="0.35">
      <c r="A57" s="101" t="s">
        <v>41</v>
      </c>
      <c r="B57" s="102"/>
      <c r="C57" s="102"/>
      <c r="D57" s="103"/>
      <c r="E57" s="128">
        <f>COUNTIF(E52:E56,"1")*0</f>
        <v>0</v>
      </c>
      <c r="F57" s="128">
        <f>COUNTIF(F52:F56,"1")*1</f>
        <v>0</v>
      </c>
      <c r="G57" s="128">
        <f>COUNTIF(G52:G56,"1")*2</f>
        <v>0</v>
      </c>
      <c r="H57" s="128">
        <f>COUNTIF(H52:H56,"1")*3</f>
        <v>0</v>
      </c>
      <c r="I57" s="128">
        <f>COUNTIF(I52:I56,"1")*4</f>
        <v>0</v>
      </c>
      <c r="J57" s="128">
        <f>COUNTIF(J52:J56,"1")*5</f>
        <v>0</v>
      </c>
    </row>
    <row r="58" spans="1:10" x14ac:dyDescent="0.35">
      <c r="A58" s="85" t="s">
        <v>40</v>
      </c>
      <c r="B58" s="85"/>
      <c r="C58" s="85"/>
      <c r="D58" s="85"/>
      <c r="E58" s="129">
        <f>SUM(E57:J57)</f>
        <v>0</v>
      </c>
      <c r="F58" s="130"/>
      <c r="G58" s="130"/>
      <c r="H58" s="131" t="s">
        <v>41</v>
      </c>
      <c r="I58" s="131"/>
      <c r="J58" s="132"/>
    </row>
    <row r="59" spans="1:10" ht="45.95" customHeight="1" x14ac:dyDescent="0.35">
      <c r="A59" s="90" t="s">
        <v>120</v>
      </c>
      <c r="B59" s="85"/>
      <c r="C59" s="85"/>
      <c r="D59" s="85"/>
      <c r="E59" s="133">
        <f>E58*4</f>
        <v>0</v>
      </c>
      <c r="F59" s="134"/>
      <c r="G59" s="134"/>
      <c r="H59" s="135" t="s">
        <v>41</v>
      </c>
      <c r="I59" s="135"/>
      <c r="J59" s="136"/>
    </row>
    <row r="61" spans="1:10" ht="24.95" customHeight="1" x14ac:dyDescent="0.35">
      <c r="A61" s="117" t="s">
        <v>99</v>
      </c>
      <c r="B61" s="117"/>
      <c r="C61" s="117"/>
      <c r="D61" s="117"/>
      <c r="E61" s="117"/>
      <c r="F61" s="117"/>
      <c r="G61" s="117"/>
      <c r="H61" s="117"/>
      <c r="I61" s="117"/>
      <c r="J61" s="117"/>
    </row>
    <row r="62" spans="1:10" x14ac:dyDescent="0.35">
      <c r="A62" s="167" t="s">
        <v>125</v>
      </c>
      <c r="B62" s="168"/>
      <c r="C62" s="168"/>
      <c r="D62" s="168"/>
      <c r="E62" s="168"/>
      <c r="F62" s="168"/>
      <c r="G62" s="168"/>
      <c r="H62" s="168"/>
      <c r="I62" s="168"/>
      <c r="J62" s="169"/>
    </row>
    <row r="63" spans="1:10" x14ac:dyDescent="0.35">
      <c r="A63" s="70" t="s">
        <v>113</v>
      </c>
      <c r="B63" s="70"/>
      <c r="C63" s="170"/>
      <c r="D63" s="170"/>
      <c r="E63" s="170"/>
      <c r="F63" s="170"/>
      <c r="G63" s="170"/>
      <c r="H63" s="170"/>
      <c r="I63" s="170"/>
      <c r="J63" s="170"/>
    </row>
    <row r="64" spans="1:10" x14ac:dyDescent="0.35">
      <c r="A64" s="71" t="s">
        <v>2</v>
      </c>
      <c r="B64" s="171"/>
      <c r="C64" s="172"/>
      <c r="D64" s="173"/>
      <c r="E64" s="72" t="s">
        <v>4</v>
      </c>
      <c r="F64" s="73"/>
      <c r="G64" s="171"/>
      <c r="H64" s="172"/>
      <c r="I64" s="172"/>
      <c r="J64" s="173"/>
    </row>
    <row r="65" spans="1:10" x14ac:dyDescent="0.35">
      <c r="A65" s="71" t="s">
        <v>3</v>
      </c>
      <c r="B65" s="170"/>
      <c r="C65" s="170"/>
      <c r="D65" s="170"/>
      <c r="E65" s="72" t="s">
        <v>25</v>
      </c>
      <c r="F65" s="73"/>
      <c r="G65" s="171"/>
      <c r="H65" s="172"/>
      <c r="I65" s="172"/>
      <c r="J65" s="173"/>
    </row>
    <row r="66" spans="1:10" x14ac:dyDescent="0.35">
      <c r="A66" s="71" t="s">
        <v>26</v>
      </c>
      <c r="B66" s="174"/>
      <c r="C66" s="174"/>
      <c r="D66" s="174"/>
      <c r="E66" s="174"/>
      <c r="F66" s="174"/>
      <c r="G66" s="174"/>
      <c r="H66" s="174"/>
      <c r="I66" s="174"/>
      <c r="J66" s="174"/>
    </row>
    <row r="67" spans="1:10" x14ac:dyDescent="0.35">
      <c r="A67" s="74" t="s">
        <v>114</v>
      </c>
      <c r="B67" s="175"/>
      <c r="C67" s="170"/>
      <c r="D67" s="170"/>
      <c r="E67" s="170"/>
      <c r="F67" s="170"/>
      <c r="G67" s="170"/>
      <c r="H67" s="170"/>
      <c r="I67" s="170"/>
      <c r="J67" s="170"/>
    </row>
    <row r="68" spans="1:10" x14ac:dyDescent="0.35">
      <c r="A68" s="75" t="s">
        <v>115</v>
      </c>
      <c r="B68" s="75"/>
      <c r="C68" s="75"/>
      <c r="D68" s="75"/>
      <c r="E68" s="75"/>
      <c r="F68" s="75"/>
      <c r="G68" s="75"/>
      <c r="H68" s="75"/>
      <c r="I68" s="75"/>
      <c r="J68" s="75"/>
    </row>
    <row r="69" spans="1:10" x14ac:dyDescent="0.35">
      <c r="A69" s="119" t="s">
        <v>28</v>
      </c>
      <c r="B69" s="119"/>
      <c r="C69" s="119"/>
      <c r="D69" s="119"/>
      <c r="E69" s="120" t="s">
        <v>29</v>
      </c>
      <c r="F69" s="120"/>
      <c r="G69" s="120"/>
      <c r="H69" s="120"/>
      <c r="I69" s="120"/>
      <c r="J69" s="120"/>
    </row>
    <row r="70" spans="1:10" x14ac:dyDescent="0.35">
      <c r="A70" s="119"/>
      <c r="B70" s="119"/>
      <c r="C70" s="119"/>
      <c r="D70" s="119"/>
      <c r="E70" s="121">
        <v>0</v>
      </c>
      <c r="F70" s="121">
        <v>1</v>
      </c>
      <c r="G70" s="121">
        <v>2</v>
      </c>
      <c r="H70" s="121">
        <v>3</v>
      </c>
      <c r="I70" s="121">
        <v>4</v>
      </c>
      <c r="J70" s="121">
        <v>5</v>
      </c>
    </row>
    <row r="71" spans="1:10" x14ac:dyDescent="0.35">
      <c r="A71" s="53" t="s">
        <v>80</v>
      </c>
      <c r="B71" s="53"/>
      <c r="C71" s="53"/>
      <c r="D71" s="53"/>
      <c r="E71" s="123"/>
      <c r="F71" s="123"/>
      <c r="G71" s="123"/>
      <c r="H71" s="123"/>
      <c r="I71" s="123"/>
      <c r="J71" s="123"/>
    </row>
    <row r="72" spans="1:10" ht="45.95" customHeight="1" x14ac:dyDescent="0.35">
      <c r="A72" s="55" t="s">
        <v>95</v>
      </c>
      <c r="B72" s="55"/>
      <c r="C72" s="55"/>
      <c r="D72" s="55"/>
      <c r="E72" s="123"/>
      <c r="F72" s="123"/>
      <c r="G72" s="123"/>
      <c r="H72" s="123"/>
      <c r="I72" s="123"/>
      <c r="J72" s="123"/>
    </row>
    <row r="73" spans="1:10" ht="21" customHeight="1" x14ac:dyDescent="0.35">
      <c r="A73" s="56" t="s">
        <v>81</v>
      </c>
      <c r="B73" s="57"/>
      <c r="C73" s="57"/>
      <c r="D73" s="58"/>
      <c r="E73" s="123"/>
      <c r="F73" s="123"/>
      <c r="G73" s="123"/>
      <c r="H73" s="123"/>
      <c r="I73" s="123"/>
      <c r="J73" s="123"/>
    </row>
    <row r="74" spans="1:10" ht="21" customHeight="1" x14ac:dyDescent="0.35">
      <c r="A74" s="56" t="s">
        <v>82</v>
      </c>
      <c r="B74" s="57"/>
      <c r="C74" s="57"/>
      <c r="D74" s="58"/>
      <c r="E74" s="123"/>
      <c r="F74" s="123"/>
      <c r="G74" s="123"/>
      <c r="H74" s="123"/>
      <c r="I74" s="123"/>
      <c r="J74" s="123"/>
    </row>
    <row r="75" spans="1:10" ht="45.95" customHeight="1" x14ac:dyDescent="0.35">
      <c r="A75" s="55" t="s">
        <v>83</v>
      </c>
      <c r="B75" s="55"/>
      <c r="C75" s="55"/>
      <c r="D75" s="55"/>
      <c r="E75" s="123"/>
      <c r="F75" s="123"/>
      <c r="G75" s="123"/>
      <c r="H75" s="123"/>
      <c r="I75" s="123"/>
      <c r="J75" s="123"/>
    </row>
    <row r="76" spans="1:10" hidden="1" x14ac:dyDescent="0.35">
      <c r="A76" s="101" t="s">
        <v>41</v>
      </c>
      <c r="B76" s="102"/>
      <c r="C76" s="102"/>
      <c r="D76" s="103"/>
      <c r="E76" s="128">
        <f>COUNTIF(E71:E75,"1")*0</f>
        <v>0</v>
      </c>
      <c r="F76" s="128">
        <f>COUNTIF(F71:F75,"1")*1</f>
        <v>0</v>
      </c>
      <c r="G76" s="128">
        <f>COUNTIF(G71:G75,"1")*2</f>
        <v>0</v>
      </c>
      <c r="H76" s="128">
        <f>COUNTIF(H71:H75,"1")*3</f>
        <v>0</v>
      </c>
      <c r="I76" s="128">
        <f>COUNTIF(I71:I75,"1")*4</f>
        <v>0</v>
      </c>
      <c r="J76" s="128">
        <f>COUNTIF(J71:J75,"1")*5</f>
        <v>0</v>
      </c>
    </row>
    <row r="77" spans="1:10" x14ac:dyDescent="0.35">
      <c r="A77" s="85" t="s">
        <v>40</v>
      </c>
      <c r="B77" s="85"/>
      <c r="C77" s="85"/>
      <c r="D77" s="85"/>
      <c r="E77" s="129">
        <f>SUM(E76:J76)</f>
        <v>0</v>
      </c>
      <c r="F77" s="130"/>
      <c r="G77" s="130"/>
      <c r="H77" s="131" t="s">
        <v>41</v>
      </c>
      <c r="I77" s="131"/>
      <c r="J77" s="132"/>
    </row>
    <row r="78" spans="1:10" ht="45.95" customHeight="1" x14ac:dyDescent="0.35">
      <c r="A78" s="90" t="s">
        <v>120</v>
      </c>
      <c r="B78" s="85"/>
      <c r="C78" s="85"/>
      <c r="D78" s="85"/>
      <c r="E78" s="133">
        <f>E77*4</f>
        <v>0</v>
      </c>
      <c r="F78" s="134"/>
      <c r="G78" s="134"/>
      <c r="H78" s="135" t="s">
        <v>41</v>
      </c>
      <c r="I78" s="135"/>
      <c r="J78" s="136"/>
    </row>
    <row r="80" spans="1:10" ht="24.95" customHeight="1" x14ac:dyDescent="0.35">
      <c r="A80" s="117" t="s">
        <v>100</v>
      </c>
      <c r="B80" s="117"/>
      <c r="C80" s="117"/>
      <c r="D80" s="117"/>
      <c r="E80" s="117"/>
      <c r="F80" s="117"/>
      <c r="G80" s="117"/>
      <c r="H80" s="117"/>
      <c r="I80" s="117"/>
      <c r="J80" s="117"/>
    </row>
    <row r="81" spans="1:10" x14ac:dyDescent="0.35">
      <c r="A81" s="167" t="s">
        <v>125</v>
      </c>
      <c r="B81" s="168"/>
      <c r="C81" s="168"/>
      <c r="D81" s="168"/>
      <c r="E81" s="168"/>
      <c r="F81" s="168"/>
      <c r="G81" s="168"/>
      <c r="H81" s="168"/>
      <c r="I81" s="168"/>
      <c r="J81" s="169"/>
    </row>
    <row r="82" spans="1:10" x14ac:dyDescent="0.35">
      <c r="A82" s="70" t="s">
        <v>113</v>
      </c>
      <c r="B82" s="70"/>
      <c r="C82" s="170"/>
      <c r="D82" s="170"/>
      <c r="E82" s="170"/>
      <c r="F82" s="170"/>
      <c r="G82" s="170"/>
      <c r="H82" s="170"/>
      <c r="I82" s="170"/>
      <c r="J82" s="170"/>
    </row>
    <row r="83" spans="1:10" x14ac:dyDescent="0.35">
      <c r="A83" s="71" t="s">
        <v>2</v>
      </c>
      <c r="B83" s="171"/>
      <c r="C83" s="172"/>
      <c r="D83" s="173"/>
      <c r="E83" s="72" t="s">
        <v>4</v>
      </c>
      <c r="F83" s="73"/>
      <c r="G83" s="171"/>
      <c r="H83" s="172"/>
      <c r="I83" s="172"/>
      <c r="J83" s="173"/>
    </row>
    <row r="84" spans="1:10" x14ac:dyDescent="0.35">
      <c r="A84" s="71" t="s">
        <v>3</v>
      </c>
      <c r="B84" s="170"/>
      <c r="C84" s="170"/>
      <c r="D84" s="170"/>
      <c r="E84" s="72" t="s">
        <v>25</v>
      </c>
      <c r="F84" s="73"/>
      <c r="G84" s="171"/>
      <c r="H84" s="172"/>
      <c r="I84" s="172"/>
      <c r="J84" s="173"/>
    </row>
    <row r="85" spans="1:10" x14ac:dyDescent="0.35">
      <c r="A85" s="71" t="s">
        <v>26</v>
      </c>
      <c r="B85" s="174"/>
      <c r="C85" s="174"/>
      <c r="D85" s="174"/>
      <c r="E85" s="174"/>
      <c r="F85" s="174"/>
      <c r="G85" s="174"/>
      <c r="H85" s="174"/>
      <c r="I85" s="174"/>
      <c r="J85" s="174"/>
    </row>
    <row r="86" spans="1:10" x14ac:dyDescent="0.35">
      <c r="A86" s="74" t="s">
        <v>114</v>
      </c>
      <c r="B86" s="175"/>
      <c r="C86" s="170"/>
      <c r="D86" s="170"/>
      <c r="E86" s="170"/>
      <c r="F86" s="170"/>
      <c r="G86" s="170"/>
      <c r="H86" s="170"/>
      <c r="I86" s="170"/>
      <c r="J86" s="170"/>
    </row>
    <row r="87" spans="1:10" x14ac:dyDescent="0.35">
      <c r="A87" s="75" t="s">
        <v>115</v>
      </c>
      <c r="B87" s="75"/>
      <c r="C87" s="75"/>
      <c r="D87" s="75"/>
      <c r="E87" s="75"/>
      <c r="F87" s="75"/>
      <c r="G87" s="75"/>
      <c r="H87" s="75"/>
      <c r="I87" s="75"/>
      <c r="J87" s="75"/>
    </row>
    <row r="88" spans="1:10" x14ac:dyDescent="0.35">
      <c r="A88" s="119" t="s">
        <v>28</v>
      </c>
      <c r="B88" s="119"/>
      <c r="C88" s="119"/>
      <c r="D88" s="119"/>
      <c r="E88" s="120" t="s">
        <v>29</v>
      </c>
      <c r="F88" s="120"/>
      <c r="G88" s="120"/>
      <c r="H88" s="120"/>
      <c r="I88" s="120"/>
      <c r="J88" s="120"/>
    </row>
    <row r="89" spans="1:10" x14ac:dyDescent="0.35">
      <c r="A89" s="119"/>
      <c r="B89" s="119"/>
      <c r="C89" s="119"/>
      <c r="D89" s="119"/>
      <c r="E89" s="121">
        <v>0</v>
      </c>
      <c r="F89" s="121">
        <v>1</v>
      </c>
      <c r="G89" s="121">
        <v>2</v>
      </c>
      <c r="H89" s="121">
        <v>3</v>
      </c>
      <c r="I89" s="121">
        <v>4</v>
      </c>
      <c r="J89" s="121">
        <v>5</v>
      </c>
    </row>
    <row r="90" spans="1:10" x14ac:dyDescent="0.35">
      <c r="A90" s="53" t="s">
        <v>80</v>
      </c>
      <c r="B90" s="53"/>
      <c r="C90" s="53"/>
      <c r="D90" s="53"/>
      <c r="E90" s="123"/>
      <c r="F90" s="123"/>
      <c r="G90" s="123"/>
      <c r="H90" s="123"/>
      <c r="I90" s="123"/>
      <c r="J90" s="123"/>
    </row>
    <row r="91" spans="1:10" ht="45.95" customHeight="1" x14ac:dyDescent="0.35">
      <c r="A91" s="55" t="s">
        <v>95</v>
      </c>
      <c r="B91" s="55"/>
      <c r="C91" s="55"/>
      <c r="D91" s="55"/>
      <c r="E91" s="123"/>
      <c r="F91" s="123"/>
      <c r="G91" s="123"/>
      <c r="H91" s="123"/>
      <c r="I91" s="123"/>
      <c r="J91" s="123"/>
    </row>
    <row r="92" spans="1:10" ht="21" customHeight="1" x14ac:dyDescent="0.35">
      <c r="A92" s="56" t="s">
        <v>81</v>
      </c>
      <c r="B92" s="57"/>
      <c r="C92" s="57"/>
      <c r="D92" s="58"/>
      <c r="E92" s="123"/>
      <c r="F92" s="123"/>
      <c r="G92" s="123"/>
      <c r="H92" s="123"/>
      <c r="I92" s="123"/>
      <c r="J92" s="123"/>
    </row>
    <row r="93" spans="1:10" ht="21" customHeight="1" x14ac:dyDescent="0.35">
      <c r="A93" s="56" t="s">
        <v>82</v>
      </c>
      <c r="B93" s="57"/>
      <c r="C93" s="57"/>
      <c r="D93" s="58"/>
      <c r="E93" s="123"/>
      <c r="F93" s="123"/>
      <c r="G93" s="123"/>
      <c r="H93" s="123"/>
      <c r="I93" s="123"/>
      <c r="J93" s="123"/>
    </row>
    <row r="94" spans="1:10" ht="45.95" customHeight="1" x14ac:dyDescent="0.35">
      <c r="A94" s="55" t="s">
        <v>83</v>
      </c>
      <c r="B94" s="55"/>
      <c r="C94" s="55"/>
      <c r="D94" s="55"/>
      <c r="E94" s="123"/>
      <c r="F94" s="123"/>
      <c r="G94" s="123"/>
      <c r="H94" s="123"/>
      <c r="I94" s="123"/>
      <c r="J94" s="123"/>
    </row>
    <row r="95" spans="1:10" hidden="1" x14ac:dyDescent="0.35">
      <c r="A95" s="101" t="s">
        <v>41</v>
      </c>
      <c r="B95" s="102"/>
      <c r="C95" s="102"/>
      <c r="D95" s="103"/>
      <c r="E95" s="128">
        <f>COUNTIF(E90:E94,"1")*0</f>
        <v>0</v>
      </c>
      <c r="F95" s="128">
        <f>COUNTIF(F90:F94,"1")*1</f>
        <v>0</v>
      </c>
      <c r="G95" s="128">
        <f>COUNTIF(G90:G94,"1")*2</f>
        <v>0</v>
      </c>
      <c r="H95" s="128">
        <f>COUNTIF(H90:H94,"1")*3</f>
        <v>0</v>
      </c>
      <c r="I95" s="128">
        <f>COUNTIF(I90:I94,"1")*4</f>
        <v>0</v>
      </c>
      <c r="J95" s="128">
        <f>COUNTIF(J90:J94,"1")*5</f>
        <v>0</v>
      </c>
    </row>
    <row r="96" spans="1:10" x14ac:dyDescent="0.35">
      <c r="A96" s="85" t="s">
        <v>40</v>
      </c>
      <c r="B96" s="85"/>
      <c r="C96" s="85"/>
      <c r="D96" s="85"/>
      <c r="E96" s="129">
        <f>SUM(E95:J95)</f>
        <v>0</v>
      </c>
      <c r="F96" s="130"/>
      <c r="G96" s="130"/>
      <c r="H96" s="131" t="s">
        <v>41</v>
      </c>
      <c r="I96" s="131"/>
      <c r="J96" s="132"/>
    </row>
    <row r="97" spans="1:10" ht="45.95" customHeight="1" x14ac:dyDescent="0.35">
      <c r="A97" s="90" t="s">
        <v>120</v>
      </c>
      <c r="B97" s="85"/>
      <c r="C97" s="85"/>
      <c r="D97" s="85"/>
      <c r="E97" s="133">
        <f>E96*4</f>
        <v>0</v>
      </c>
      <c r="F97" s="134"/>
      <c r="G97" s="134"/>
      <c r="H97" s="135" t="s">
        <v>41</v>
      </c>
      <c r="I97" s="135"/>
      <c r="J97" s="136"/>
    </row>
  </sheetData>
  <sheetProtection algorithmName="SHA-512" hashValue="BbvVukKLRNsHAGkdpPT4jIU6XuqhivGIPi/DyoBtE8GbeYcpB2icHxf2esdZxYlJVig/dUVoUqExOENGbKq4Xw==" saltValue="aQoDMx2AiGeEF6DeXqZdLw==" spinCount="100000" sheet="1" objects="1" scenarios="1"/>
  <protectedRanges>
    <protectedRange sqref="A62 C63 B64:D65 G64:J65 B66:J67 E71:J75" name="ทีมที่4"/>
    <protectedRange sqref="A24 C25 B26:D27 G26:J27 B28:J29 E33:J37" name="ทีมที่2"/>
    <protectedRange sqref="A5 C6 B7:D8 G7:J8 B9:J10 E14:J18" name="ทีมที่1"/>
    <protectedRange sqref="A43 C44 B45:D46 G45:J46 B47:J48 E52:J56" name="ทีมที่3"/>
    <protectedRange sqref="A81 C82 B83:D84 G83:J84 B85:J86 E90:J94" name="ทีมที่5"/>
  </protectedRanges>
  <mergeCells count="137">
    <mergeCell ref="A81:J81"/>
    <mergeCell ref="B85:J85"/>
    <mergeCell ref="B86:J86"/>
    <mergeCell ref="A87:J87"/>
    <mergeCell ref="A88:D89"/>
    <mergeCell ref="E88:J88"/>
    <mergeCell ref="A82:B82"/>
    <mergeCell ref="C82:J82"/>
    <mergeCell ref="B83:D83"/>
    <mergeCell ref="G83:J83"/>
    <mergeCell ref="B84:D84"/>
    <mergeCell ref="G84:J84"/>
    <mergeCell ref="E83:F83"/>
    <mergeCell ref="E84:F84"/>
    <mergeCell ref="A95:D95"/>
    <mergeCell ref="A96:D96"/>
    <mergeCell ref="E96:G96"/>
    <mergeCell ref="H96:J96"/>
    <mergeCell ref="A97:D97"/>
    <mergeCell ref="E97:G97"/>
    <mergeCell ref="H97:J97"/>
    <mergeCell ref="A90:D90"/>
    <mergeCell ref="A91:D91"/>
    <mergeCell ref="A92:D92"/>
    <mergeCell ref="A93:D93"/>
    <mergeCell ref="A94:D94"/>
    <mergeCell ref="A69:D70"/>
    <mergeCell ref="E69:J69"/>
    <mergeCell ref="A71:D71"/>
    <mergeCell ref="A72:D72"/>
    <mergeCell ref="A73:D73"/>
    <mergeCell ref="B65:D65"/>
    <mergeCell ref="G65:J65"/>
    <mergeCell ref="B66:J66"/>
    <mergeCell ref="B67:J67"/>
    <mergeCell ref="A68:J68"/>
    <mergeCell ref="E65:F65"/>
    <mergeCell ref="H77:J77"/>
    <mergeCell ref="A78:D78"/>
    <mergeCell ref="E78:G78"/>
    <mergeCell ref="H78:J78"/>
    <mergeCell ref="A80:J80"/>
    <mergeCell ref="A74:D74"/>
    <mergeCell ref="A75:D75"/>
    <mergeCell ref="A76:D76"/>
    <mergeCell ref="A77:D77"/>
    <mergeCell ref="E77:G77"/>
    <mergeCell ref="A61:J61"/>
    <mergeCell ref="A63:B63"/>
    <mergeCell ref="C63:J63"/>
    <mergeCell ref="B64:D64"/>
    <mergeCell ref="G64:J64"/>
    <mergeCell ref="A57:D57"/>
    <mergeCell ref="A58:D58"/>
    <mergeCell ref="E58:G58"/>
    <mergeCell ref="H58:J58"/>
    <mergeCell ref="A59:D59"/>
    <mergeCell ref="E59:G59"/>
    <mergeCell ref="H59:J59"/>
    <mergeCell ref="E64:F64"/>
    <mergeCell ref="A62:J62"/>
    <mergeCell ref="A52:D52"/>
    <mergeCell ref="A53:D53"/>
    <mergeCell ref="A54:D54"/>
    <mergeCell ref="A55:D55"/>
    <mergeCell ref="A56:D56"/>
    <mergeCell ref="B47:J47"/>
    <mergeCell ref="B48:J48"/>
    <mergeCell ref="A49:J49"/>
    <mergeCell ref="A50:D51"/>
    <mergeCell ref="E50:J50"/>
    <mergeCell ref="A44:B44"/>
    <mergeCell ref="C44:J44"/>
    <mergeCell ref="B45:D45"/>
    <mergeCell ref="G45:J45"/>
    <mergeCell ref="B46:D46"/>
    <mergeCell ref="G46:J46"/>
    <mergeCell ref="H39:J39"/>
    <mergeCell ref="A40:D40"/>
    <mergeCell ref="E40:G40"/>
    <mergeCell ref="H40:J40"/>
    <mergeCell ref="A42:J42"/>
    <mergeCell ref="E45:F45"/>
    <mergeCell ref="E46:F46"/>
    <mergeCell ref="A43:J43"/>
    <mergeCell ref="A36:D36"/>
    <mergeCell ref="A37:D37"/>
    <mergeCell ref="A38:D38"/>
    <mergeCell ref="A39:D39"/>
    <mergeCell ref="E39:G39"/>
    <mergeCell ref="A31:D32"/>
    <mergeCell ref="E31:J31"/>
    <mergeCell ref="A33:D33"/>
    <mergeCell ref="A34:D34"/>
    <mergeCell ref="A35:D35"/>
    <mergeCell ref="B27:D27"/>
    <mergeCell ref="G27:J27"/>
    <mergeCell ref="B28:J28"/>
    <mergeCell ref="B29:J29"/>
    <mergeCell ref="A30:J30"/>
    <mergeCell ref="A19:D19"/>
    <mergeCell ref="A23:J23"/>
    <mergeCell ref="A25:B25"/>
    <mergeCell ref="C25:J25"/>
    <mergeCell ref="B26:D26"/>
    <mergeCell ref="G26:J26"/>
    <mergeCell ref="A21:D21"/>
    <mergeCell ref="E21:G21"/>
    <mergeCell ref="H21:J21"/>
    <mergeCell ref="E26:F26"/>
    <mergeCell ref="E27:F27"/>
    <mergeCell ref="A24:J24"/>
    <mergeCell ref="A16:D16"/>
    <mergeCell ref="A17:D17"/>
    <mergeCell ref="A15:D15"/>
    <mergeCell ref="A18:D18"/>
    <mergeCell ref="A20:D20"/>
    <mergeCell ref="E20:G20"/>
    <mergeCell ref="H20:J20"/>
    <mergeCell ref="B10:J10"/>
    <mergeCell ref="A11:J11"/>
    <mergeCell ref="A12:D13"/>
    <mergeCell ref="E12:J12"/>
    <mergeCell ref="A1:J1"/>
    <mergeCell ref="A2:J2"/>
    <mergeCell ref="A14:D14"/>
    <mergeCell ref="A6:B6"/>
    <mergeCell ref="C6:J6"/>
    <mergeCell ref="B8:D8"/>
    <mergeCell ref="G8:J8"/>
    <mergeCell ref="B9:J9"/>
    <mergeCell ref="A4:J4"/>
    <mergeCell ref="B7:D7"/>
    <mergeCell ref="G7:J7"/>
    <mergeCell ref="E7:F7"/>
    <mergeCell ref="E8:F8"/>
    <mergeCell ref="A5:J5"/>
  </mergeCells>
  <dataValidations count="1">
    <dataValidation type="whole" allowBlank="1" showInputMessage="1" showErrorMessage="1" promptTitle="คำแนะนำ" prompt="กรอกเฉพาะตัวเลข 1 เท่านั้น" sqref="E14:J18 E33:J37 E52:J56 E71:J75 E90:J94" xr:uid="{F43F5A46-7C0B-43A0-898F-7A757747FA5E}">
      <formula1>1</formula1>
      <formula2>1</formula2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r:id="rId1"/>
  <headerFooter>
    <oddHeader>&amp;R&amp;"TH SarabunPSK,ธรรมดา"&amp;14แบบฟอร์ม SD2500</oddHeader>
  </headerFooter>
  <ignoredErrors>
    <ignoredError sqref="E19:J19 E38:J38 E57:J57 E76:J76 E95:J9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6"/>
  <sheetViews>
    <sheetView showGridLines="0" tabSelected="1" zoomScale="110" zoomScaleNormal="110" zoomScaleSheetLayoutView="140" workbookViewId="0">
      <selection activeCell="M49" sqref="M49"/>
    </sheetView>
  </sheetViews>
  <sheetFormatPr defaultColWidth="9" defaultRowHeight="23.25" x14ac:dyDescent="0.35"/>
  <cols>
    <col min="1" max="1" width="9.375" style="138" customWidth="1"/>
    <col min="2" max="2" width="4.625" style="138" customWidth="1"/>
    <col min="3" max="3" width="15.375" style="138" customWidth="1"/>
    <col min="4" max="4" width="13.875" style="138" customWidth="1"/>
    <col min="5" max="5" width="9.75" style="138" customWidth="1"/>
    <col min="6" max="6" width="14.375" style="138" customWidth="1"/>
    <col min="7" max="7" width="9.125" style="138" customWidth="1"/>
    <col min="8" max="8" width="7" style="138" bestFit="1" customWidth="1"/>
    <col min="9" max="9" width="5.25" style="138" hidden="1" customWidth="1"/>
    <col min="10" max="10" width="6.125" style="138" hidden="1" customWidth="1"/>
    <col min="11" max="11" width="4.25" style="138" hidden="1" customWidth="1"/>
    <col min="12" max="12" width="4.375" style="138" hidden="1" customWidth="1"/>
    <col min="13" max="16" width="9" style="138"/>
    <col min="17" max="17" width="9.875" style="138" bestFit="1" customWidth="1"/>
    <col min="18" max="16384" width="9" style="138"/>
  </cols>
  <sheetData>
    <row r="1" spans="1:10" ht="26.25" x14ac:dyDescent="0.4">
      <c r="A1" s="137" t="s">
        <v>84</v>
      </c>
      <c r="B1" s="137"/>
      <c r="C1" s="137"/>
      <c r="D1" s="137"/>
      <c r="E1" s="137"/>
      <c r="F1" s="137"/>
      <c r="G1" s="137"/>
      <c r="H1" s="137"/>
    </row>
    <row r="2" spans="1:10" ht="26.25" x14ac:dyDescent="0.4">
      <c r="A2" s="137" t="s">
        <v>85</v>
      </c>
      <c r="B2" s="137"/>
      <c r="C2" s="137"/>
      <c r="D2" s="137"/>
      <c r="E2" s="137"/>
      <c r="F2" s="137"/>
      <c r="G2" s="137"/>
      <c r="H2" s="137"/>
    </row>
    <row r="3" spans="1:10" ht="15" customHeight="1" x14ac:dyDescent="0.35"/>
    <row r="4" spans="1:10" s="140" customFormat="1" ht="30" customHeight="1" x14ac:dyDescent="0.2">
      <c r="A4" s="139" t="s">
        <v>94</v>
      </c>
      <c r="B4" s="139"/>
      <c r="C4" s="139"/>
      <c r="D4" s="139"/>
      <c r="E4" s="139"/>
      <c r="F4" s="139"/>
      <c r="G4" s="139"/>
      <c r="H4" s="139"/>
    </row>
    <row r="5" spans="1:10" s="140" customFormat="1" ht="30" customHeight="1" x14ac:dyDescent="0.2">
      <c r="A5" s="141" t="s">
        <v>91</v>
      </c>
      <c r="B5" s="142">
        <f>ข้อมูลทั่วไป!B9</f>
        <v>0</v>
      </c>
      <c r="C5" s="142"/>
      <c r="D5" s="142"/>
      <c r="E5" s="141" t="s">
        <v>92</v>
      </c>
      <c r="F5" s="142">
        <f>ข้อมูลทั่วไป!F9</f>
        <v>0</v>
      </c>
      <c r="G5" s="142"/>
      <c r="H5" s="142"/>
    </row>
    <row r="6" spans="1:10" s="140" customFormat="1" ht="30" customHeight="1" x14ac:dyDescent="0.2">
      <c r="A6" s="141" t="s">
        <v>93</v>
      </c>
      <c r="B6" s="142">
        <f>ข้อมูลทั่วไป!B10</f>
        <v>0</v>
      </c>
      <c r="C6" s="142"/>
      <c r="D6" s="142"/>
      <c r="E6" s="142"/>
      <c r="F6" s="142"/>
      <c r="G6" s="142"/>
      <c r="H6" s="142"/>
    </row>
    <row r="7" spans="1:10" s="140" customFormat="1" ht="30" customHeight="1" x14ac:dyDescent="0.2">
      <c r="A7" s="143" t="s">
        <v>121</v>
      </c>
      <c r="B7" s="143"/>
      <c r="C7" s="143"/>
      <c r="D7" s="143"/>
      <c r="E7" s="143"/>
      <c r="F7" s="143"/>
      <c r="G7" s="144"/>
      <c r="H7" s="144"/>
    </row>
    <row r="8" spans="1:10" s="140" customFormat="1" ht="30" customHeight="1" x14ac:dyDescent="0.2">
      <c r="A8" s="145" t="s">
        <v>96</v>
      </c>
      <c r="B8" s="146">
        <f>องค์ประกอบที่1!C5</f>
        <v>0</v>
      </c>
      <c r="C8" s="147"/>
      <c r="D8" s="147"/>
      <c r="E8" s="148"/>
      <c r="F8" s="149" t="s">
        <v>86</v>
      </c>
      <c r="G8" s="150">
        <f>องค์ประกอบที่1!E36</f>
        <v>0</v>
      </c>
      <c r="H8" s="151" t="s">
        <v>41</v>
      </c>
      <c r="I8" s="152" t="str">
        <f>IF(G8=0,"-ว่าง-",IF(G8&lt;80,"ไม่ผ่าน",IF(G8&gt;=80,"ผ่าน")))</f>
        <v>-ว่าง-</v>
      </c>
      <c r="J8" s="152"/>
    </row>
    <row r="9" spans="1:10" s="140" customFormat="1" ht="30" customHeight="1" x14ac:dyDescent="0.2">
      <c r="A9" s="145" t="s">
        <v>97</v>
      </c>
      <c r="B9" s="146">
        <f>องค์ประกอบที่1!C39</f>
        <v>0</v>
      </c>
      <c r="C9" s="147"/>
      <c r="D9" s="147"/>
      <c r="E9" s="148"/>
      <c r="F9" s="149" t="s">
        <v>86</v>
      </c>
      <c r="G9" s="150">
        <f>องค์ประกอบที่1!E70</f>
        <v>0</v>
      </c>
      <c r="H9" s="151" t="s">
        <v>41</v>
      </c>
      <c r="I9" s="152" t="str">
        <f t="shared" ref="I9:I12" si="0">IF(G9=0,"-ว่าง-",IF(G9&lt;80,"ไม่ผ่าน",IF(G9&gt;=80,"ผ่าน")))</f>
        <v>-ว่าง-</v>
      </c>
      <c r="J9" s="152"/>
    </row>
    <row r="10" spans="1:10" s="140" customFormat="1" ht="30" customHeight="1" x14ac:dyDescent="0.2">
      <c r="A10" s="145" t="s">
        <v>98</v>
      </c>
      <c r="B10" s="146">
        <f>องค์ประกอบที่1!C73</f>
        <v>0</v>
      </c>
      <c r="C10" s="147"/>
      <c r="D10" s="147"/>
      <c r="E10" s="148"/>
      <c r="F10" s="149" t="s">
        <v>86</v>
      </c>
      <c r="G10" s="150">
        <f>องค์ประกอบที่1!E104</f>
        <v>0</v>
      </c>
      <c r="H10" s="151" t="s">
        <v>41</v>
      </c>
      <c r="I10" s="152" t="str">
        <f t="shared" si="0"/>
        <v>-ว่าง-</v>
      </c>
      <c r="J10" s="152"/>
    </row>
    <row r="11" spans="1:10" s="140" customFormat="1" ht="30" customHeight="1" x14ac:dyDescent="0.2">
      <c r="A11" s="145" t="s">
        <v>99</v>
      </c>
      <c r="B11" s="146">
        <f>องค์ประกอบที่1!C107</f>
        <v>0</v>
      </c>
      <c r="C11" s="147"/>
      <c r="D11" s="147"/>
      <c r="E11" s="148"/>
      <c r="F11" s="149" t="s">
        <v>86</v>
      </c>
      <c r="G11" s="150">
        <f>องค์ประกอบที่1!E138</f>
        <v>0</v>
      </c>
      <c r="H11" s="151" t="s">
        <v>41</v>
      </c>
      <c r="I11" s="152" t="str">
        <f t="shared" si="0"/>
        <v>-ว่าง-</v>
      </c>
      <c r="J11" s="152"/>
    </row>
    <row r="12" spans="1:10" s="140" customFormat="1" ht="30" customHeight="1" x14ac:dyDescent="0.2">
      <c r="A12" s="145" t="s">
        <v>100</v>
      </c>
      <c r="B12" s="146">
        <f>องค์ประกอบที่1!C141</f>
        <v>0</v>
      </c>
      <c r="C12" s="147"/>
      <c r="D12" s="147"/>
      <c r="E12" s="148"/>
      <c r="F12" s="149" t="s">
        <v>86</v>
      </c>
      <c r="G12" s="150">
        <f>องค์ประกอบที่1!E172</f>
        <v>0</v>
      </c>
      <c r="H12" s="151" t="s">
        <v>41</v>
      </c>
      <c r="I12" s="152" t="str">
        <f t="shared" si="0"/>
        <v>-ว่าง-</v>
      </c>
      <c r="J12" s="152"/>
    </row>
    <row r="13" spans="1:10" s="140" customFormat="1" ht="30" hidden="1" customHeight="1" x14ac:dyDescent="0.2">
      <c r="A13" s="153" t="s">
        <v>87</v>
      </c>
      <c r="B13" s="154"/>
      <c r="C13" s="154"/>
      <c r="D13" s="154"/>
      <c r="E13" s="155"/>
      <c r="F13" s="156" t="str">
        <f>IF(COUNTIF(I8:I12,"ไม่ผ่าน")&gt;0,"ไม่ผ่าน",IF(COUNTIF(I8:I12,"N/A")=4,"N/A","ผ่าน"))</f>
        <v>ผ่าน</v>
      </c>
      <c r="G13" s="157"/>
      <c r="H13" s="158"/>
      <c r="J13" s="152"/>
    </row>
    <row r="14" spans="1:10" ht="30" customHeight="1" x14ac:dyDescent="0.35">
      <c r="A14" s="143" t="s">
        <v>122</v>
      </c>
      <c r="B14" s="143"/>
      <c r="C14" s="143"/>
      <c r="D14" s="143"/>
      <c r="E14" s="143"/>
      <c r="F14" s="143"/>
      <c r="G14" s="144"/>
      <c r="H14" s="144"/>
    </row>
    <row r="15" spans="1:10" ht="30" customHeight="1" x14ac:dyDescent="0.35">
      <c r="A15" s="145" t="s">
        <v>96</v>
      </c>
      <c r="B15" s="146">
        <f>องค์ประกอบที่2!C5</f>
        <v>0</v>
      </c>
      <c r="C15" s="147"/>
      <c r="D15" s="147"/>
      <c r="E15" s="148"/>
      <c r="F15" s="149" t="s">
        <v>86</v>
      </c>
      <c r="G15" s="150">
        <f>องค์ประกอบที่2!E50</f>
        <v>0</v>
      </c>
      <c r="H15" s="151" t="s">
        <v>41</v>
      </c>
      <c r="I15" s="152" t="str">
        <f>IF(G15=0,"-ว่าง-",IF(G15&lt;80,"ไม่ผ่าน",IF(G15&gt;=80,"ผ่าน")))</f>
        <v>-ว่าง-</v>
      </c>
    </row>
    <row r="16" spans="1:10" ht="30" customHeight="1" x14ac:dyDescent="0.35">
      <c r="A16" s="145" t="s">
        <v>97</v>
      </c>
      <c r="B16" s="146">
        <f>องค์ประกอบที่2!C53</f>
        <v>0</v>
      </c>
      <c r="C16" s="147"/>
      <c r="D16" s="147"/>
      <c r="E16" s="148"/>
      <c r="F16" s="149" t="s">
        <v>86</v>
      </c>
      <c r="G16" s="150">
        <f>องค์ประกอบที่2!E98</f>
        <v>0</v>
      </c>
      <c r="H16" s="151" t="s">
        <v>41</v>
      </c>
      <c r="I16" s="152" t="str">
        <f t="shared" ref="I16:I19" si="1">IF(G16=0,"-ว่าง-",IF(G16&lt;80,"ไม่ผ่าน",IF(G16&gt;=80,"ผ่าน")))</f>
        <v>-ว่าง-</v>
      </c>
    </row>
    <row r="17" spans="1:9" ht="30" customHeight="1" x14ac:dyDescent="0.35">
      <c r="A17" s="145" t="s">
        <v>98</v>
      </c>
      <c r="B17" s="146">
        <f>องค์ประกอบที่2!C101</f>
        <v>0</v>
      </c>
      <c r="C17" s="147"/>
      <c r="D17" s="147"/>
      <c r="E17" s="148"/>
      <c r="F17" s="149" t="s">
        <v>86</v>
      </c>
      <c r="G17" s="150">
        <f>องค์ประกอบที่2!E146</f>
        <v>0</v>
      </c>
      <c r="H17" s="151" t="s">
        <v>41</v>
      </c>
      <c r="I17" s="152" t="str">
        <f t="shared" si="1"/>
        <v>-ว่าง-</v>
      </c>
    </row>
    <row r="18" spans="1:9" ht="30" customHeight="1" x14ac:dyDescent="0.35">
      <c r="A18" s="145" t="s">
        <v>99</v>
      </c>
      <c r="B18" s="146">
        <f>องค์ประกอบที่2!C149</f>
        <v>0</v>
      </c>
      <c r="C18" s="147"/>
      <c r="D18" s="147"/>
      <c r="E18" s="148"/>
      <c r="F18" s="149" t="s">
        <v>86</v>
      </c>
      <c r="G18" s="150">
        <f>องค์ประกอบที่2!E194</f>
        <v>0</v>
      </c>
      <c r="H18" s="151" t="s">
        <v>41</v>
      </c>
      <c r="I18" s="152" t="str">
        <f t="shared" si="1"/>
        <v>-ว่าง-</v>
      </c>
    </row>
    <row r="19" spans="1:9" ht="30" customHeight="1" x14ac:dyDescent="0.35">
      <c r="A19" s="145" t="s">
        <v>100</v>
      </c>
      <c r="B19" s="146">
        <f>องค์ประกอบที่2!C197</f>
        <v>0</v>
      </c>
      <c r="C19" s="147"/>
      <c r="D19" s="147"/>
      <c r="E19" s="148"/>
      <c r="F19" s="149" t="s">
        <v>86</v>
      </c>
      <c r="G19" s="150">
        <f>องค์ประกอบที่2!E242</f>
        <v>0</v>
      </c>
      <c r="H19" s="151" t="s">
        <v>41</v>
      </c>
      <c r="I19" s="152" t="str">
        <f t="shared" si="1"/>
        <v>-ว่าง-</v>
      </c>
    </row>
    <row r="20" spans="1:9" ht="30" hidden="1" customHeight="1" x14ac:dyDescent="0.35">
      <c r="A20" s="153" t="s">
        <v>87</v>
      </c>
      <c r="B20" s="154"/>
      <c r="C20" s="154"/>
      <c r="D20" s="154"/>
      <c r="E20" s="155"/>
      <c r="F20" s="156" t="str">
        <f>IF(COUNTIF(I15:I19,"ไม่ผ่าน")&gt;0,"ไม่ผ่าน",IF(COUNTIF(I15:I19,"N/A")=4,"N/A","ผ่าน"))</f>
        <v>ผ่าน</v>
      </c>
      <c r="G20" s="157"/>
      <c r="H20" s="158"/>
    </row>
    <row r="21" spans="1:9" ht="30" customHeight="1" x14ac:dyDescent="0.35">
      <c r="A21" s="143" t="s">
        <v>123</v>
      </c>
      <c r="B21" s="143"/>
      <c r="C21" s="143"/>
      <c r="D21" s="143"/>
      <c r="E21" s="143"/>
      <c r="F21" s="143"/>
      <c r="G21" s="144"/>
      <c r="H21" s="144"/>
    </row>
    <row r="22" spans="1:9" ht="30" customHeight="1" x14ac:dyDescent="0.35">
      <c r="A22" s="145" t="s">
        <v>96</v>
      </c>
      <c r="B22" s="146">
        <f>องค์ประกอบที่3!C5</f>
        <v>0</v>
      </c>
      <c r="C22" s="147"/>
      <c r="D22" s="147"/>
      <c r="E22" s="148"/>
      <c r="F22" s="149" t="s">
        <v>86</v>
      </c>
      <c r="G22" s="150">
        <f>องค์ประกอบที่3!E26</f>
        <v>0</v>
      </c>
      <c r="H22" s="151" t="s">
        <v>41</v>
      </c>
      <c r="I22" s="152" t="str">
        <f t="shared" ref="I22:I36" si="2">IF(G22=0,"-ว่าง-",IF(G22&lt;80,"ไม่ผ่าน",IF(G22&gt;=80,"ผ่าน")))</f>
        <v>-ว่าง-</v>
      </c>
    </row>
    <row r="23" spans="1:9" ht="30" customHeight="1" x14ac:dyDescent="0.35">
      <c r="A23" s="145" t="s">
        <v>97</v>
      </c>
      <c r="B23" s="146">
        <f>องค์ประกอบที่3!C29</f>
        <v>0</v>
      </c>
      <c r="C23" s="147"/>
      <c r="D23" s="147"/>
      <c r="E23" s="148"/>
      <c r="F23" s="149" t="s">
        <v>86</v>
      </c>
      <c r="G23" s="150">
        <f>องค์ประกอบที่3!E50</f>
        <v>0</v>
      </c>
      <c r="H23" s="151" t="s">
        <v>41</v>
      </c>
      <c r="I23" s="152" t="str">
        <f t="shared" si="2"/>
        <v>-ว่าง-</v>
      </c>
    </row>
    <row r="24" spans="1:9" ht="30" customHeight="1" x14ac:dyDescent="0.35">
      <c r="A24" s="145" t="s">
        <v>98</v>
      </c>
      <c r="B24" s="146">
        <f>องค์ประกอบที่3!C53</f>
        <v>0</v>
      </c>
      <c r="C24" s="147"/>
      <c r="D24" s="147"/>
      <c r="E24" s="148"/>
      <c r="F24" s="149" t="s">
        <v>86</v>
      </c>
      <c r="G24" s="150">
        <f>องค์ประกอบที่3!E74</f>
        <v>0</v>
      </c>
      <c r="H24" s="151" t="s">
        <v>41</v>
      </c>
      <c r="I24" s="152" t="str">
        <f t="shared" si="2"/>
        <v>-ว่าง-</v>
      </c>
    </row>
    <row r="25" spans="1:9" ht="30" customHeight="1" x14ac:dyDescent="0.35">
      <c r="A25" s="145" t="s">
        <v>99</v>
      </c>
      <c r="B25" s="146">
        <f>องค์ประกอบที่3!C77</f>
        <v>0</v>
      </c>
      <c r="C25" s="147"/>
      <c r="D25" s="147"/>
      <c r="E25" s="148"/>
      <c r="F25" s="149" t="s">
        <v>86</v>
      </c>
      <c r="G25" s="150">
        <f>องค์ประกอบที่3!E98</f>
        <v>0</v>
      </c>
      <c r="H25" s="151" t="s">
        <v>41</v>
      </c>
      <c r="I25" s="152" t="str">
        <f t="shared" si="2"/>
        <v>-ว่าง-</v>
      </c>
    </row>
    <row r="26" spans="1:9" ht="30" customHeight="1" x14ac:dyDescent="0.35">
      <c r="A26" s="145" t="s">
        <v>100</v>
      </c>
      <c r="B26" s="146">
        <f>องค์ประกอบที่3!C101</f>
        <v>0</v>
      </c>
      <c r="C26" s="147"/>
      <c r="D26" s="147"/>
      <c r="E26" s="148"/>
      <c r="F26" s="149" t="s">
        <v>86</v>
      </c>
      <c r="G26" s="150">
        <f>องค์ประกอบที่3!E122</f>
        <v>0</v>
      </c>
      <c r="H26" s="151" t="s">
        <v>41</v>
      </c>
      <c r="I26" s="152" t="str">
        <f t="shared" si="2"/>
        <v>-ว่าง-</v>
      </c>
    </row>
    <row r="27" spans="1:9" ht="30" customHeight="1" x14ac:dyDescent="0.35">
      <c r="A27" s="145" t="s">
        <v>101</v>
      </c>
      <c r="B27" s="146">
        <f>องค์ประกอบที่3!C125</f>
        <v>0</v>
      </c>
      <c r="C27" s="147"/>
      <c r="D27" s="147"/>
      <c r="E27" s="148"/>
      <c r="F27" s="149" t="s">
        <v>86</v>
      </c>
      <c r="G27" s="150">
        <f>องค์ประกอบที่3!E146</f>
        <v>0</v>
      </c>
      <c r="H27" s="151" t="s">
        <v>41</v>
      </c>
      <c r="I27" s="152" t="str">
        <f t="shared" si="2"/>
        <v>-ว่าง-</v>
      </c>
    </row>
    <row r="28" spans="1:9" ht="30" customHeight="1" x14ac:dyDescent="0.35">
      <c r="A28" s="145" t="s">
        <v>102</v>
      </c>
      <c r="B28" s="146">
        <f>องค์ประกอบที่3!C149</f>
        <v>0</v>
      </c>
      <c r="C28" s="147"/>
      <c r="D28" s="147"/>
      <c r="E28" s="148"/>
      <c r="F28" s="149" t="s">
        <v>86</v>
      </c>
      <c r="G28" s="150">
        <f>องค์ประกอบที่3!E170</f>
        <v>0</v>
      </c>
      <c r="H28" s="151" t="s">
        <v>41</v>
      </c>
      <c r="I28" s="152" t="str">
        <f t="shared" si="2"/>
        <v>-ว่าง-</v>
      </c>
    </row>
    <row r="29" spans="1:9" ht="30" customHeight="1" x14ac:dyDescent="0.35">
      <c r="A29" s="145" t="s">
        <v>103</v>
      </c>
      <c r="B29" s="146">
        <f>องค์ประกอบที่3!C173</f>
        <v>0</v>
      </c>
      <c r="C29" s="147"/>
      <c r="D29" s="147"/>
      <c r="E29" s="148"/>
      <c r="F29" s="149" t="s">
        <v>86</v>
      </c>
      <c r="G29" s="150">
        <f>องค์ประกอบที่3!E194</f>
        <v>0</v>
      </c>
      <c r="H29" s="151" t="s">
        <v>41</v>
      </c>
      <c r="I29" s="152" t="str">
        <f t="shared" si="2"/>
        <v>-ว่าง-</v>
      </c>
    </row>
    <row r="30" spans="1:9" ht="30" customHeight="1" x14ac:dyDescent="0.35">
      <c r="A30" s="145" t="s">
        <v>104</v>
      </c>
      <c r="B30" s="146">
        <f>องค์ประกอบที่3!C197</f>
        <v>0</v>
      </c>
      <c r="C30" s="147"/>
      <c r="D30" s="147"/>
      <c r="E30" s="148"/>
      <c r="F30" s="149" t="s">
        <v>86</v>
      </c>
      <c r="G30" s="150">
        <f>องค์ประกอบที่3!E218</f>
        <v>0</v>
      </c>
      <c r="H30" s="151" t="s">
        <v>41</v>
      </c>
      <c r="I30" s="152" t="str">
        <f t="shared" si="2"/>
        <v>-ว่าง-</v>
      </c>
    </row>
    <row r="31" spans="1:9" ht="30" customHeight="1" x14ac:dyDescent="0.35">
      <c r="A31" s="145" t="s">
        <v>105</v>
      </c>
      <c r="B31" s="146">
        <f>องค์ประกอบที่3!C221</f>
        <v>0</v>
      </c>
      <c r="C31" s="147"/>
      <c r="D31" s="147"/>
      <c r="E31" s="148"/>
      <c r="F31" s="149" t="s">
        <v>86</v>
      </c>
      <c r="G31" s="150">
        <f>องค์ประกอบที่3!E242</f>
        <v>0</v>
      </c>
      <c r="H31" s="151" t="s">
        <v>41</v>
      </c>
      <c r="I31" s="152" t="str">
        <f t="shared" si="2"/>
        <v>-ว่าง-</v>
      </c>
    </row>
    <row r="32" spans="1:9" ht="30" customHeight="1" x14ac:dyDescent="0.35">
      <c r="A32" s="145" t="s">
        <v>106</v>
      </c>
      <c r="B32" s="146">
        <f>องค์ประกอบที่3!C245</f>
        <v>0</v>
      </c>
      <c r="C32" s="147"/>
      <c r="D32" s="147"/>
      <c r="E32" s="148"/>
      <c r="F32" s="149" t="s">
        <v>86</v>
      </c>
      <c r="G32" s="150">
        <f>องค์ประกอบที่3!E266</f>
        <v>0</v>
      </c>
      <c r="H32" s="151" t="s">
        <v>41</v>
      </c>
      <c r="I32" s="152" t="str">
        <f t="shared" si="2"/>
        <v>-ว่าง-</v>
      </c>
    </row>
    <row r="33" spans="1:13" ht="30" customHeight="1" x14ac:dyDescent="0.35">
      <c r="A33" s="145" t="s">
        <v>107</v>
      </c>
      <c r="B33" s="146">
        <f>องค์ประกอบที่3!C269</f>
        <v>0</v>
      </c>
      <c r="C33" s="147"/>
      <c r="D33" s="147"/>
      <c r="E33" s="148"/>
      <c r="F33" s="149" t="s">
        <v>86</v>
      </c>
      <c r="G33" s="150">
        <f>องค์ประกอบที่3!E290</f>
        <v>0</v>
      </c>
      <c r="H33" s="151" t="s">
        <v>41</v>
      </c>
      <c r="I33" s="152" t="str">
        <f t="shared" si="2"/>
        <v>-ว่าง-</v>
      </c>
    </row>
    <row r="34" spans="1:13" ht="30" customHeight="1" x14ac:dyDescent="0.35">
      <c r="A34" s="145" t="s">
        <v>108</v>
      </c>
      <c r="B34" s="146">
        <f>องค์ประกอบที่3!C293</f>
        <v>0</v>
      </c>
      <c r="C34" s="147"/>
      <c r="D34" s="147"/>
      <c r="E34" s="148"/>
      <c r="F34" s="149" t="s">
        <v>86</v>
      </c>
      <c r="G34" s="150">
        <f>องค์ประกอบที่3!E314</f>
        <v>0</v>
      </c>
      <c r="H34" s="151" t="s">
        <v>41</v>
      </c>
      <c r="I34" s="152" t="str">
        <f t="shared" si="2"/>
        <v>-ว่าง-</v>
      </c>
    </row>
    <row r="35" spans="1:13" ht="30" customHeight="1" x14ac:dyDescent="0.35">
      <c r="A35" s="145" t="s">
        <v>109</v>
      </c>
      <c r="B35" s="146">
        <f>องค์ประกอบที่3!C317</f>
        <v>0</v>
      </c>
      <c r="C35" s="147"/>
      <c r="D35" s="147"/>
      <c r="E35" s="148"/>
      <c r="F35" s="149" t="s">
        <v>86</v>
      </c>
      <c r="G35" s="150">
        <f>องค์ประกอบที่3!E338</f>
        <v>0</v>
      </c>
      <c r="H35" s="151" t="s">
        <v>41</v>
      </c>
      <c r="I35" s="152" t="str">
        <f t="shared" si="2"/>
        <v>-ว่าง-</v>
      </c>
    </row>
    <row r="36" spans="1:13" ht="30" customHeight="1" x14ac:dyDescent="0.35">
      <c r="A36" s="145" t="s">
        <v>110</v>
      </c>
      <c r="B36" s="146">
        <f>องค์ประกอบที่3!C341</f>
        <v>0</v>
      </c>
      <c r="C36" s="147"/>
      <c r="D36" s="147"/>
      <c r="E36" s="148"/>
      <c r="F36" s="149" t="s">
        <v>86</v>
      </c>
      <c r="G36" s="150">
        <f>องค์ประกอบที่3!E362</f>
        <v>0</v>
      </c>
      <c r="H36" s="151" t="s">
        <v>41</v>
      </c>
      <c r="I36" s="152" t="str">
        <f t="shared" si="2"/>
        <v>-ว่าง-</v>
      </c>
    </row>
    <row r="37" spans="1:13" ht="30" hidden="1" customHeight="1" x14ac:dyDescent="0.35">
      <c r="A37" s="153" t="s">
        <v>87</v>
      </c>
      <c r="B37" s="154"/>
      <c r="C37" s="154"/>
      <c r="D37" s="154"/>
      <c r="E37" s="155"/>
      <c r="F37" s="153" t="str">
        <f>IF(COUNTIF(I22:I36,"ไม่ผ่าน")&gt;0,"ไม่ผ่าน",IF(COUNTIF(I22:I36,"N/A")=4,"N/A","ผ่าน"))</f>
        <v>ผ่าน</v>
      </c>
      <c r="G37" s="154"/>
      <c r="H37" s="155"/>
    </row>
    <row r="38" spans="1:13" ht="30" customHeight="1" x14ac:dyDescent="0.35">
      <c r="A38" s="143" t="s">
        <v>124</v>
      </c>
      <c r="B38" s="143"/>
      <c r="C38" s="143"/>
      <c r="D38" s="143"/>
      <c r="E38" s="143"/>
      <c r="F38" s="143"/>
      <c r="G38" s="144"/>
      <c r="H38" s="144"/>
    </row>
    <row r="39" spans="1:13" ht="30" customHeight="1" x14ac:dyDescent="0.35">
      <c r="A39" s="145" t="s">
        <v>96</v>
      </c>
      <c r="B39" s="146" t="str">
        <f>องค์ประกอบที่4!A5</f>
        <v xml:space="preserve">ทีมพัฒนาเด็กและครอบครัว ระดับตำบล................... </v>
      </c>
      <c r="C39" s="147"/>
      <c r="D39" s="147"/>
      <c r="E39" s="148"/>
      <c r="F39" s="149" t="s">
        <v>86</v>
      </c>
      <c r="G39" s="150">
        <f>องค์ประกอบที่4!E21</f>
        <v>0</v>
      </c>
      <c r="H39" s="151" t="s">
        <v>41</v>
      </c>
      <c r="I39" s="152" t="str">
        <f t="shared" ref="I39:I43" si="3">IF(G39=0,"-ว่าง-",IF(G39&lt;80,"ไม่ผ่าน",IF(G39&gt;=80,"ผ่าน")))</f>
        <v>-ว่าง-</v>
      </c>
      <c r="K39" s="138">
        <v>1</v>
      </c>
      <c r="L39" s="138" t="str">
        <f>F13</f>
        <v>ผ่าน</v>
      </c>
    </row>
    <row r="40" spans="1:13" ht="30" customHeight="1" x14ac:dyDescent="0.35">
      <c r="A40" s="145" t="s">
        <v>97</v>
      </c>
      <c r="B40" s="146" t="str">
        <f>องค์ประกอบที่4!A24</f>
        <v xml:space="preserve">ทีมพัฒนาเด็กและครอบครัว ระดับตำบล................... </v>
      </c>
      <c r="C40" s="147"/>
      <c r="D40" s="147"/>
      <c r="E40" s="148"/>
      <c r="F40" s="149" t="s">
        <v>86</v>
      </c>
      <c r="G40" s="150">
        <f>องค์ประกอบที่4!E40</f>
        <v>0</v>
      </c>
      <c r="H40" s="151" t="s">
        <v>41</v>
      </c>
      <c r="I40" s="152" t="str">
        <f t="shared" si="3"/>
        <v>-ว่าง-</v>
      </c>
      <c r="K40" s="138">
        <v>2</v>
      </c>
      <c r="L40" s="138" t="str">
        <f>F20</f>
        <v>ผ่าน</v>
      </c>
    </row>
    <row r="41" spans="1:13" ht="30" customHeight="1" x14ac:dyDescent="0.35">
      <c r="A41" s="145" t="s">
        <v>98</v>
      </c>
      <c r="B41" s="146" t="str">
        <f>องค์ประกอบที่4!A43</f>
        <v xml:space="preserve">ทีมพัฒนาเด็กและครอบครัว ระดับตำบล................... </v>
      </c>
      <c r="C41" s="147"/>
      <c r="D41" s="147"/>
      <c r="E41" s="148"/>
      <c r="F41" s="149" t="s">
        <v>86</v>
      </c>
      <c r="G41" s="150">
        <f>องค์ประกอบที่4!E59</f>
        <v>0</v>
      </c>
      <c r="H41" s="151" t="s">
        <v>41</v>
      </c>
      <c r="I41" s="152" t="str">
        <f t="shared" si="3"/>
        <v>-ว่าง-</v>
      </c>
      <c r="K41" s="138">
        <v>3</v>
      </c>
      <c r="L41" s="138" t="str">
        <f>F37</f>
        <v>ผ่าน</v>
      </c>
    </row>
    <row r="42" spans="1:13" ht="30" customHeight="1" x14ac:dyDescent="0.35">
      <c r="A42" s="145" t="s">
        <v>99</v>
      </c>
      <c r="B42" s="146" t="str">
        <f>องค์ประกอบที่4!A62</f>
        <v xml:space="preserve">ทีมพัฒนาเด็กและครอบครัว ระดับตำบล................... </v>
      </c>
      <c r="C42" s="147"/>
      <c r="D42" s="147"/>
      <c r="E42" s="148"/>
      <c r="F42" s="149" t="s">
        <v>86</v>
      </c>
      <c r="G42" s="150">
        <f>องค์ประกอบที่4!E78</f>
        <v>0</v>
      </c>
      <c r="H42" s="151" t="s">
        <v>41</v>
      </c>
      <c r="I42" s="152" t="str">
        <f t="shared" si="3"/>
        <v>-ว่าง-</v>
      </c>
      <c r="K42" s="138">
        <v>4</v>
      </c>
      <c r="L42" s="138" t="str">
        <f>F44</f>
        <v>ผ่าน</v>
      </c>
    </row>
    <row r="43" spans="1:13" ht="30" customHeight="1" x14ac:dyDescent="0.55000000000000004">
      <c r="A43" s="145" t="s">
        <v>100</v>
      </c>
      <c r="B43" s="146" t="str">
        <f>องค์ประกอบที่4!A81</f>
        <v xml:space="preserve">ทีมพัฒนาเด็กและครอบครัว ระดับตำบล................... </v>
      </c>
      <c r="C43" s="147"/>
      <c r="D43" s="147"/>
      <c r="E43" s="148"/>
      <c r="F43" s="149" t="s">
        <v>86</v>
      </c>
      <c r="G43" s="150">
        <f>องค์ประกอบที่4!E97</f>
        <v>0</v>
      </c>
      <c r="H43" s="151" t="s">
        <v>41</v>
      </c>
      <c r="I43" s="152" t="str">
        <f t="shared" si="3"/>
        <v>-ว่าง-</v>
      </c>
      <c r="L43" s="159"/>
      <c r="M43" s="159"/>
    </row>
    <row r="44" spans="1:13" ht="30" hidden="1" customHeight="1" x14ac:dyDescent="0.6">
      <c r="A44" s="160" t="s">
        <v>87</v>
      </c>
      <c r="B44" s="160"/>
      <c r="C44" s="160"/>
      <c r="D44" s="160"/>
      <c r="E44" s="160"/>
      <c r="F44" s="161" t="str">
        <f>IF(COUNTIF(I39:I43,"ไม่ผ่าน")&gt;0,"ไม่ผ่าน",IF(COUNTIF(I39:I43,"N/A")=4,"N/A","ผ่าน"))</f>
        <v>ผ่าน</v>
      </c>
      <c r="G44" s="161"/>
      <c r="H44" s="161"/>
    </row>
    <row r="45" spans="1:13" ht="26.25" customHeight="1" x14ac:dyDescent="0.35">
      <c r="A45" s="162" t="str">
        <f>IF(COUNTIF(L39:L42,"ไม่ผ่าน")&gt;0,"ไม่ผ่านการรับรอง",IF(COUNTIF(L39:L42,"N/A")=4,"N/A","ผ่านการรับรอง"))</f>
        <v>ผ่านการรับรอง</v>
      </c>
      <c r="B45" s="163"/>
      <c r="C45" s="163"/>
      <c r="D45" s="164" t="s">
        <v>89</v>
      </c>
      <c r="E45" s="164"/>
      <c r="F45" s="164"/>
      <c r="G45" s="164"/>
      <c r="H45" s="165"/>
    </row>
    <row r="46" spans="1:13" ht="26.25" x14ac:dyDescent="0.55000000000000004">
      <c r="C46" s="166"/>
      <c r="D46" s="166"/>
      <c r="E46" s="166"/>
      <c r="F46" s="166"/>
      <c r="G46" s="166"/>
      <c r="H46" s="166"/>
    </row>
  </sheetData>
  <sheetProtection algorithmName="SHA-512" hashValue="Tk68tTwlMdj01sXRBEVSZEmSI7L9pqVyhR4mBflPQvY3VFMYbrH/Qsk8k+XC4DJRGd6ggGWLukT5bEiFfNoV5Q==" saltValue="1i/0Hb2+4ug1Mjor8GLutA==" spinCount="100000" sheet="1" objects="1" scenarios="1"/>
  <mergeCells count="51">
    <mergeCell ref="B32:E32"/>
    <mergeCell ref="B33:E33"/>
    <mergeCell ref="B41:E41"/>
    <mergeCell ref="B42:E42"/>
    <mergeCell ref="B43:E43"/>
    <mergeCell ref="B34:E34"/>
    <mergeCell ref="B35:E35"/>
    <mergeCell ref="B36:E36"/>
    <mergeCell ref="B39:E39"/>
    <mergeCell ref="B40:E40"/>
    <mergeCell ref="A21:H21"/>
    <mergeCell ref="A38:H38"/>
    <mergeCell ref="A14:H14"/>
    <mergeCell ref="F20:H20"/>
    <mergeCell ref="B22:E22"/>
    <mergeCell ref="B23:E23"/>
    <mergeCell ref="B18:E18"/>
    <mergeCell ref="B19:E19"/>
    <mergeCell ref="A20:E20"/>
    <mergeCell ref="B24:E24"/>
    <mergeCell ref="B25:E25"/>
    <mergeCell ref="B26:E26"/>
    <mergeCell ref="B27:E27"/>
    <mergeCell ref="B29:E29"/>
    <mergeCell ref="B30:E30"/>
    <mergeCell ref="B31:E31"/>
    <mergeCell ref="B17:E17"/>
    <mergeCell ref="A4:H4"/>
    <mergeCell ref="B5:D5"/>
    <mergeCell ref="F5:H5"/>
    <mergeCell ref="A1:H1"/>
    <mergeCell ref="A2:H2"/>
    <mergeCell ref="B6:H6"/>
    <mergeCell ref="A7:H7"/>
    <mergeCell ref="A13:E13"/>
    <mergeCell ref="B28:E28"/>
    <mergeCell ref="C46:H46"/>
    <mergeCell ref="A37:E37"/>
    <mergeCell ref="A45:C45"/>
    <mergeCell ref="B8:E8"/>
    <mergeCell ref="B9:E9"/>
    <mergeCell ref="B12:E12"/>
    <mergeCell ref="B10:E10"/>
    <mergeCell ref="B11:E11"/>
    <mergeCell ref="F13:H13"/>
    <mergeCell ref="F37:H37"/>
    <mergeCell ref="A44:E44"/>
    <mergeCell ref="F44:H44"/>
    <mergeCell ref="D45:H45"/>
    <mergeCell ref="B15:E15"/>
    <mergeCell ref="B16:E16"/>
  </mergeCells>
  <phoneticPr fontId="10" type="noConversion"/>
  <conditionalFormatting sqref="A45:C45">
    <cfRule type="containsText" dxfId="1" priority="2" operator="containsText" text="ผ่านการรับรอง">
      <formula>NOT(ISERROR(SEARCH("ผ่านการรับรอง",A45)))</formula>
    </cfRule>
    <cfRule type="containsText" dxfId="0" priority="1" operator="containsText" text="ไม่ผ่านการรับรอง">
      <formula>NOT(ISERROR(SEARCH("ไม่ผ่านการรับรอง",A45)))</formula>
    </cfRule>
  </conditionalFormatting>
  <pageMargins left="0.7" right="0.7" top="0.75" bottom="0.75" header="0.3" footer="0.3"/>
  <pageSetup paperSize="9" orientation="portrait" r:id="rId1"/>
  <headerFooter>
    <oddHeader>&amp;R&amp;"TH SarabunPSK,ธรรมดา"&amp;14แบบฟอร์ม SD2500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2</vt:i4>
      </vt:variant>
    </vt:vector>
  </HeadingPairs>
  <TitlesOfParts>
    <vt:vector size="8" baseType="lpstr">
      <vt:lpstr>ข้อมูลทั่วไป</vt:lpstr>
      <vt:lpstr>องค์ประกอบที่1</vt:lpstr>
      <vt:lpstr>องค์ประกอบที่2</vt:lpstr>
      <vt:lpstr>องค์ประกอบที่3</vt:lpstr>
      <vt:lpstr>องค์ประกอบที่4</vt:lpstr>
      <vt:lpstr>สรุปผลการประเมิน</vt:lpstr>
      <vt:lpstr>ข้อมูลทั่วไป!_Hlk106888990</vt:lpstr>
      <vt:lpstr>สรุปผลการประเมิน!Print_Area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papimon.b</dc:creator>
  <cp:lastModifiedBy>papimon.b</cp:lastModifiedBy>
  <cp:lastPrinted>2022-10-10T07:42:55Z</cp:lastPrinted>
  <dcterms:created xsi:type="dcterms:W3CDTF">2022-09-14T09:17:02Z</dcterms:created>
  <dcterms:modified xsi:type="dcterms:W3CDTF">2022-10-10T07:59:22Z</dcterms:modified>
</cp:coreProperties>
</file>